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I14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F24" i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K24" i="1"/>
  <c r="F25" i="1"/>
  <c r="K25" i="1" s="1"/>
  <c r="F26" i="1"/>
  <c r="K26" i="1" s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 s="1"/>
  <c r="F31" i="1"/>
  <c r="K31" i="1" s="1"/>
  <c r="D33" i="1"/>
  <c r="D32" i="1" s="1"/>
  <c r="E33" i="1"/>
  <c r="E32" i="1" s="1"/>
  <c r="G33" i="1"/>
  <c r="F33" i="1" s="1"/>
  <c r="K33" i="1" s="1"/>
  <c r="H33" i="1"/>
  <c r="I33" i="1"/>
  <c r="I32" i="1" s="1"/>
  <c r="J33" i="1"/>
  <c r="J32" i="1" s="1"/>
  <c r="F34" i="1"/>
  <c r="K34" i="1"/>
  <c r="F35" i="1"/>
  <c r="K35" i="1"/>
  <c r="F36" i="1"/>
  <c r="K36" i="1" s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/>
  <c r="F42" i="1"/>
  <c r="K42" i="1" s="1"/>
  <c r="D46" i="1"/>
  <c r="D45" i="1" s="1"/>
  <c r="D44" i="1" s="1"/>
  <c r="E46" i="1"/>
  <c r="E45" i="1" s="1"/>
  <c r="E44" i="1" s="1"/>
  <c r="G46" i="1"/>
  <c r="F46" i="1" s="1"/>
  <c r="K46" i="1" s="1"/>
  <c r="H46" i="1"/>
  <c r="H45" i="1" s="1"/>
  <c r="H44" i="1" s="1"/>
  <c r="I46" i="1"/>
  <c r="I45" i="1" s="1"/>
  <c r="I44" i="1" s="1"/>
  <c r="J46" i="1"/>
  <c r="J45" i="1" s="1"/>
  <c r="J44" i="1" s="1"/>
  <c r="F47" i="1"/>
  <c r="K47" i="1" s="1"/>
  <c r="D49" i="1"/>
  <c r="E49" i="1"/>
  <c r="G49" i="1"/>
  <c r="F49" i="1" s="1"/>
  <c r="K49" i="1" s="1"/>
  <c r="H49" i="1"/>
  <c r="I49" i="1"/>
  <c r="I48" i="1" s="1"/>
  <c r="J49" i="1"/>
  <c r="F50" i="1"/>
  <c r="K50" i="1"/>
  <c r="D52" i="1"/>
  <c r="D51" i="1" s="1"/>
  <c r="E52" i="1"/>
  <c r="E51" i="1" s="1"/>
  <c r="F52" i="1"/>
  <c r="K52" i="1" s="1"/>
  <c r="G52" i="1"/>
  <c r="G51" i="1" s="1"/>
  <c r="H52" i="1"/>
  <c r="H51" i="1" s="1"/>
  <c r="H48" i="1" s="1"/>
  <c r="I52" i="1"/>
  <c r="I51" i="1" s="1"/>
  <c r="J52" i="1"/>
  <c r="J51" i="1" s="1"/>
  <c r="J48" i="1" s="1"/>
  <c r="F53" i="1"/>
  <c r="K53" i="1"/>
  <c r="D54" i="1"/>
  <c r="E54" i="1"/>
  <c r="F54" i="1"/>
  <c r="G54" i="1"/>
  <c r="H54" i="1"/>
  <c r="I54" i="1"/>
  <c r="J54" i="1"/>
  <c r="K54" i="1"/>
  <c r="F55" i="1"/>
  <c r="K55" i="1" s="1"/>
  <c r="D56" i="1"/>
  <c r="E56" i="1"/>
  <c r="G56" i="1"/>
  <c r="F56" i="1" s="1"/>
  <c r="K56" i="1" s="1"/>
  <c r="H56" i="1"/>
  <c r="I56" i="1"/>
  <c r="J56" i="1"/>
  <c r="F57" i="1"/>
  <c r="K57" i="1" s="1"/>
  <c r="F58" i="1"/>
  <c r="K58" i="1"/>
  <c r="F59" i="1"/>
  <c r="K59" i="1"/>
  <c r="D60" i="1"/>
  <c r="D61" i="1"/>
  <c r="E61" i="1"/>
  <c r="E60" i="1" s="1"/>
  <c r="F61" i="1"/>
  <c r="G61" i="1"/>
  <c r="G60" i="1" s="1"/>
  <c r="H61" i="1"/>
  <c r="H60" i="1" s="1"/>
  <c r="I61" i="1"/>
  <c r="I60" i="1" s="1"/>
  <c r="J61" i="1"/>
  <c r="J60" i="1" s="1"/>
  <c r="K61" i="1"/>
  <c r="F62" i="1"/>
  <c r="K62" i="1" s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 s="1"/>
  <c r="F67" i="1"/>
  <c r="K67" i="1"/>
  <c r="F68" i="1"/>
  <c r="K68" i="1"/>
  <c r="D69" i="1"/>
  <c r="E69" i="1"/>
  <c r="F69" i="1"/>
  <c r="G69" i="1"/>
  <c r="H69" i="1"/>
  <c r="I69" i="1"/>
  <c r="J69" i="1"/>
  <c r="K69" i="1"/>
  <c r="F70" i="1"/>
  <c r="K70" i="1" s="1"/>
  <c r="D72" i="1"/>
  <c r="D71" i="1" s="1"/>
  <c r="E72" i="1"/>
  <c r="E71" i="1" s="1"/>
  <c r="G72" i="1"/>
  <c r="F72" i="1" s="1"/>
  <c r="K72" i="1" s="1"/>
  <c r="H72" i="1"/>
  <c r="H71" i="1" s="1"/>
  <c r="I72" i="1"/>
  <c r="I71" i="1" s="1"/>
  <c r="J72" i="1"/>
  <c r="J71" i="1" s="1"/>
  <c r="F73" i="1"/>
  <c r="K73" i="1" s="1"/>
  <c r="H43" i="1" l="1"/>
  <c r="F60" i="1"/>
  <c r="K60" i="1" s="1"/>
  <c r="E48" i="1"/>
  <c r="F51" i="1"/>
  <c r="K51" i="1" s="1"/>
  <c r="E43" i="1"/>
  <c r="D48" i="1"/>
  <c r="D43" i="1" s="1"/>
  <c r="J14" i="1"/>
  <c r="J13" i="1" s="1"/>
  <c r="I13" i="1"/>
  <c r="F23" i="1"/>
  <c r="K23" i="1" s="1"/>
  <c r="G22" i="1"/>
  <c r="F22" i="1" s="1"/>
  <c r="K22" i="1" s="1"/>
  <c r="J43" i="1"/>
  <c r="I43" i="1"/>
  <c r="H32" i="1"/>
  <c r="H14" i="1" s="1"/>
  <c r="H13" i="1" s="1"/>
  <c r="E14" i="1"/>
  <c r="E13" i="1" s="1"/>
  <c r="D14" i="1"/>
  <c r="G32" i="1"/>
  <c r="F32" i="1" s="1"/>
  <c r="K32" i="1" s="1"/>
  <c r="G48" i="1"/>
  <c r="F48" i="1" s="1"/>
  <c r="K48" i="1" s="1"/>
  <c r="G71" i="1"/>
  <c r="F71" i="1" s="1"/>
  <c r="K71" i="1" s="1"/>
  <c r="G64" i="1"/>
  <c r="G45" i="1"/>
  <c r="G37" i="1"/>
  <c r="F37" i="1" s="1"/>
  <c r="K37" i="1" s="1"/>
  <c r="G16" i="1"/>
  <c r="H11" i="1" l="1"/>
  <c r="H12" i="1"/>
  <c r="J12" i="1"/>
  <c r="J11" i="1"/>
  <c r="E11" i="1"/>
  <c r="E12" i="1"/>
  <c r="F45" i="1"/>
  <c r="K45" i="1" s="1"/>
  <c r="G44" i="1"/>
  <c r="F16" i="1"/>
  <c r="K16" i="1" s="1"/>
  <c r="G15" i="1"/>
  <c r="F64" i="1"/>
  <c r="K64" i="1" s="1"/>
  <c r="G63" i="1"/>
  <c r="F63" i="1" s="1"/>
  <c r="K63" i="1" s="1"/>
  <c r="D13" i="1"/>
  <c r="I11" i="1"/>
  <c r="I12" i="1"/>
  <c r="F15" i="1" l="1"/>
  <c r="K15" i="1" s="1"/>
  <c r="G14" i="1"/>
  <c r="F44" i="1"/>
  <c r="K44" i="1" s="1"/>
  <c r="G43" i="1"/>
  <c r="F43" i="1" s="1"/>
  <c r="K43" i="1" s="1"/>
  <c r="D11" i="1"/>
  <c r="D12" i="1"/>
  <c r="F14" i="1" l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<sst xmlns="http://schemas.openxmlformats.org/spreadsheetml/2006/main" count="215" uniqueCount="215">
  <si>
    <t>NR................/...........2017</t>
  </si>
  <si>
    <t>Biroul contabilitate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</si>
  <si>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</si>
  <si>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</si>
  <si>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</si>
  <si>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</si>
  <si>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</si>
  <si>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</si>
  <si>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</si>
  <si>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</si>
  <si>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</si>
  <si>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</si>
  <si>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</si>
  <si>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</si>
  <si>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</si>
  <si>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</si>
  <si>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</si>
  <si>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</si>
  <si>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</si>
  <si>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</si>
  <si>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</si>
  <si>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</si>
  <si>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</si>
  <si>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</si>
  <si>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</si>
  <si>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</si>
  <si>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</si>
  <si>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</si>
  <si>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</si>
  <si>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</si>
  <si>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</si>
  <si>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</si>
  <si>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</si>
  <si>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</si>
  <si>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</si>
  <si>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</si>
  <si>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</si>
  <si>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</si>
  <si>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</si>
  <si>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</si>
  <si>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</si>
  <si>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</si>
  <si>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</si>
  <si>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</si>
  <si>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</si>
  <si>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</si>
  <si>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</si>
  <si>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</si>
  <si>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</si>
  <si>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</si>
  <si>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</si>
  <si>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</si>
  <si>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</si>
  <si>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</si>
  <si>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</si>
  <si>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</si>
  <si>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</si>
  <si>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</si>
  <si>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</si>
  <si>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</si>
  <si>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</si>
  <si>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</si>
  <si>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</si>
  <si>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</si>
  <si>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</si>
  <si>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</si>
  <si>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</si>
  <si>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</si>
  <si>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</si>
  <si>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</si>
  <si>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</si>
  <si>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</si>
  <si>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</si>
  <si>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</si>
  <si>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</si>
  <si>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</si>
  <si>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</si>
  <si>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</si>
  <si>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</si>
  <si>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</si>
  <si>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</si>
  <si>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</si>
  <si>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</si>
  <si>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</si>
  <si>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</si>
  <si>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</si>
  <si>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</si>
  <si>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</si>
  <si>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</si>
  <si>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</si>
  <si>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</si>
  <si>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</si>
  <si>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</si>
  <si>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</si>
  <si>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</si>
  <si>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</si>
  <si>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</si>
  <si>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</si>
  <si>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</si>
  <si>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</si>
  <si>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</si>
  <si>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</si>
  <si>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</si>
  <si>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</si>
  <si>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</si>
  <si>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</si>
  <si>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</si>
  <si>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</si>
  <si>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</si>
  <si>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</si>
  <si>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</si>
  <si>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</si>
  <si>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</si>
  <si>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</si>
  <si>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</si>
  <si>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</si>
  <si>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</si>
  <si>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</si>
  <si>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</si>
  <si>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</si>
  <si>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</si>
  <si>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</si>
  <si>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</si>
  <si>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</si>
  <si>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</si>
  <si>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</si>
  <si>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</si>
  <si>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</si>
  <si>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</si>
  <si>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</si>
  <si>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</si>
  <si>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</si>
  <si>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</si>
  <si>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</si>
  <si>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</si>
  <si>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</si>
  <si>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</si>
  <si>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</si>
  <si>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</si>
  <si>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</si>
  <si>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</si>
  <si>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</si>
  <si>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</si>
  <si>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</si>
  <si>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</si>
  <si>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</si>
  <si>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</si>
  <si>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</si>
  <si>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</si>
  <si>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</si>
  <si>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</si>
  <si>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</si>
  <si>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</si>
  <si>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</si>
  <si>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</si>
  <si>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</si>
  <si>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</si>
  <si>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</si>
  <si>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</si>
  <si>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</si>
  <si>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</si>
  <si>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</si>
  <si>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</si>
  <si>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</si>
  <si>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</si>
  <si>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</si>
  <si>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</si>
  <si>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</si>
  <si>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</si>
  <si>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</si>
  <si>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</si>
  <si>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</si>
  <si>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</si>
  <si>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</si>
  <si>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</si>
  <si>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</si>
  <si>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</si>
  <si>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</si>
  <si>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</si>
  <si>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</si>
  <si>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</si>
  <si>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</si>
  <si>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</si>
  <si>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</si>
  <si>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</si>
  <si>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</si>
  <si>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</si>
  <si>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</si>
  <si>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</si>
  <si>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</si>
  <si>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</si>
  <si>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</si>
  <si>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</si>
  <si>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</si>
  <si>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</si>
  <si>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</si>
  <si>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</si>
  <si>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</si>
  <si>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</si>
  <si>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</si>
  <si>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</si>
  <si>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</si>
  <si>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</si>
  <si>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</si>
  <si>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220</t>
  </si>
  <si>
    <t>Fondul European Agricol de Dezvoltare Rurala (cod 45.02.04.01+45.02.04.02+45.02.04.03+45.02.04.04)</t>
  </si>
  <si>
    <t>45.02.04</t>
  </si>
  <si>
    <t>221</t>
  </si>
  <si>
    <t>Sume primite în contul plăţilor efectuate în anul curent</t>
  </si>
  <si>
    <t>45.02.04.01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</si>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</sst>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ht="22.5" x14ac:dyDescent="0.25">
      <c r="A11" s="10" t="s">
        <v>21</v>
      </c>
      <c r="B11" s="10" t="s">
        <v>22</v>
      </c>
      <c r="C11" s="10" t="s">
        <v>23</v>
      </c>
      <c r="D11" s="11">
        <f>D13+D60+D63+D71</f>
        <v>8592950</v>
      </c>
      <c r="E11" s="11">
        <f>E13+E60+E63+E71</f>
        <v>8120350</v>
      </c>
      <c r="F11" s="11">
        <f>G11+H11</f>
        <v>7311864</v>
      </c>
      <c r="G11" s="11">
        <f>G13+G60+G63+G71</f>
        <v>1567685</v>
      </c>
      <c r="H11" s="11">
        <f>H13+H60+H63+H71</f>
        <v>5744179</v>
      </c>
      <c r="I11" s="11">
        <f>I13+I60+I63+I71</f>
        <v>5642994</v>
      </c>
      <c r="J11" s="11">
        <f>J13+J60+J63+J71</f>
        <v>0</v>
      </c>
      <c r="K11" s="11">
        <f>F11-I11-J11</f>
        <v>1668870</v>
      </c>
    </row>
    <row r="12" spans="1:11" s="6" customFormat="1" ht="22.5" x14ac:dyDescent="0.25">
      <c r="A12" s="10" t="s">
        <v>24</v>
      </c>
      <c r="B12" s="10" t="s">
        <v>25</v>
      </c>
      <c r="C12" s="10" t="s">
        <v>26</v>
      </c>
      <c r="D12" s="11">
        <f>D13-D33-D56+D60</f>
        <v>578000</v>
      </c>
      <c r="E12" s="11">
        <f>E13-E33-E56+E60</f>
        <v>532400</v>
      </c>
      <c r="F12" s="11">
        <f>G12+H12</f>
        <v>2115592</v>
      </c>
      <c r="G12" s="11">
        <f>G13-G33-G56+G60</f>
        <v>1567685</v>
      </c>
      <c r="H12" s="11">
        <f>H13-H33-H56+H60</f>
        <v>547907</v>
      </c>
      <c r="I12" s="11">
        <f>I13-I33-I56+I60</f>
        <v>446722</v>
      </c>
      <c r="J12" s="11">
        <f>J13-J33-J56+J60</f>
        <v>0</v>
      </c>
      <c r="K12" s="11">
        <f>F12-I12-J12</f>
        <v>1668870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D14+D43</f>
        <v>2680600</v>
      </c>
      <c r="E13" s="11">
        <f>E14+E43</f>
        <v>2179000</v>
      </c>
      <c r="F13" s="11">
        <f>G13+H13</f>
        <v>3294289</v>
      </c>
      <c r="G13" s="11">
        <f>G14+G43</f>
        <v>1567685</v>
      </c>
      <c r="H13" s="11">
        <f>H14+H43</f>
        <v>1726604</v>
      </c>
      <c r="I13" s="11">
        <f>I14+I43</f>
        <v>1625419</v>
      </c>
      <c r="J13" s="11">
        <f>J14+J43</f>
        <v>0</v>
      </c>
      <c r="K13" s="11">
        <f>F13-I13-J13</f>
        <v>1668870</v>
      </c>
    </row>
    <row r="14" spans="1:11" s="6" customFormat="1" ht="22.5" x14ac:dyDescent="0.25">
      <c r="A14" s="10" t="s">
        <v>30</v>
      </c>
      <c r="B14" s="10" t="s">
        <v>31</v>
      </c>
      <c r="C14" s="10" t="s">
        <v>32</v>
      </c>
      <c r="D14" s="11">
        <f>D15+D22+D32</f>
        <v>2556000</v>
      </c>
      <c r="E14" s="11">
        <f>E15+E22+E32</f>
        <v>2056400</v>
      </c>
      <c r="F14" s="11">
        <f>G14+H14</f>
        <v>1944682</v>
      </c>
      <c r="G14" s="11">
        <f>G15+G22+G32</f>
        <v>359687</v>
      </c>
      <c r="H14" s="11">
        <f>H15+H22+H32</f>
        <v>1584995</v>
      </c>
      <c r="I14" s="11">
        <f>I15+I22+I32</f>
        <v>1530918</v>
      </c>
      <c r="J14" s="11">
        <f>J15+J22+J32</f>
        <v>0</v>
      </c>
      <c r="K14" s="11">
        <f>F14-I14-J14</f>
        <v>413764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319000</v>
      </c>
      <c r="E15" s="11">
        <f>+E16</f>
        <v>282000</v>
      </c>
      <c r="F15" s="11">
        <f>G15+H15</f>
        <v>263262</v>
      </c>
      <c r="G15" s="11">
        <f>+G16</f>
        <v>0</v>
      </c>
      <c r="H15" s="11">
        <f>+H16</f>
        <v>263262</v>
      </c>
      <c r="I15" s="11">
        <f>+I16</f>
        <v>263262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36</v>
      </c>
      <c r="B16" s="10" t="s">
        <v>37</v>
      </c>
      <c r="C16" s="10" t="s">
        <v>38</v>
      </c>
      <c r="D16" s="11">
        <f>D17+D19</f>
        <v>319000</v>
      </c>
      <c r="E16" s="11">
        <f>E17+E19</f>
        <v>282000</v>
      </c>
      <c r="F16" s="11">
        <f>G16+H16</f>
        <v>263262</v>
      </c>
      <c r="G16" s="11">
        <f>G17+G19</f>
        <v>0</v>
      </c>
      <c r="H16" s="11">
        <f>H17+H19</f>
        <v>263262</v>
      </c>
      <c r="I16" s="11">
        <f>I17+I19</f>
        <v>263262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39</v>
      </c>
      <c r="B17" s="10" t="s">
        <v>40</v>
      </c>
      <c r="C17" s="10" t="s">
        <v>41</v>
      </c>
      <c r="D17" s="11">
        <f>+D18</f>
        <v>1000</v>
      </c>
      <c r="E17" s="11">
        <f>+E18</f>
        <v>1000</v>
      </c>
      <c r="F17" s="11">
        <f>G17+H17</f>
        <v>167</v>
      </c>
      <c r="G17" s="11">
        <f>+G18</f>
        <v>0</v>
      </c>
      <c r="H17" s="11">
        <f>+H18</f>
        <v>167</v>
      </c>
      <c r="I17" s="11">
        <f>+I18</f>
        <v>167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42</v>
      </c>
      <c r="B18" s="10" t="s">
        <v>43</v>
      </c>
      <c r="C18" s="10" t="s">
        <v>44</v>
      </c>
      <c r="D18" s="11">
        <v>1000</v>
      </c>
      <c r="E18" s="11">
        <v>1000</v>
      </c>
      <c r="F18" s="11">
        <f>G18+H18</f>
        <v>167</v>
      </c>
      <c r="G18" s="11">
        <v>0</v>
      </c>
      <c r="H18" s="11">
        <v>167</v>
      </c>
      <c r="I18" s="11">
        <v>167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45</v>
      </c>
      <c r="B19" s="10" t="s">
        <v>46</v>
      </c>
      <c r="C19" s="10" t="s">
        <v>47</v>
      </c>
      <c r="D19" s="11">
        <f>D20+D21</f>
        <v>318000</v>
      </c>
      <c r="E19" s="11">
        <f>E20+E21</f>
        <v>281000</v>
      </c>
      <c r="F19" s="11">
        <f>G19+H19</f>
        <v>263095</v>
      </c>
      <c r="G19" s="11">
        <f>G20+G21</f>
        <v>0</v>
      </c>
      <c r="H19" s="11">
        <f>H20+H21</f>
        <v>263095</v>
      </c>
      <c r="I19" s="11">
        <f>I20+I21</f>
        <v>263095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48</v>
      </c>
      <c r="B20" s="10" t="s">
        <v>49</v>
      </c>
      <c r="C20" s="10" t="s">
        <v>50</v>
      </c>
      <c r="D20" s="11">
        <v>82000</v>
      </c>
      <c r="E20" s="11">
        <v>60000</v>
      </c>
      <c r="F20" s="11">
        <f>G20+H20</f>
        <v>69182</v>
      </c>
      <c r="G20" s="11">
        <v>0</v>
      </c>
      <c r="H20" s="11">
        <v>69182</v>
      </c>
      <c r="I20" s="11">
        <v>69182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51</v>
      </c>
      <c r="B21" s="10" t="s">
        <v>52</v>
      </c>
      <c r="C21" s="10" t="s">
        <v>53</v>
      </c>
      <c r="D21" s="11">
        <v>236000</v>
      </c>
      <c r="E21" s="11">
        <v>221000</v>
      </c>
      <c r="F21" s="11">
        <f>G21+H21</f>
        <v>193913</v>
      </c>
      <c r="G21" s="11">
        <v>0</v>
      </c>
      <c r="H21" s="11">
        <v>193913</v>
      </c>
      <c r="I21" s="11">
        <v>193913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54</v>
      </c>
      <c r="B22" s="10" t="s">
        <v>55</v>
      </c>
      <c r="C22" s="10" t="s">
        <v>56</v>
      </c>
      <c r="D22" s="11">
        <f>D23</f>
        <v>102000</v>
      </c>
      <c r="E22" s="11">
        <f>E23</f>
        <v>99000</v>
      </c>
      <c r="F22" s="11">
        <f>G22+H22</f>
        <v>403219</v>
      </c>
      <c r="G22" s="11">
        <f>G23</f>
        <v>296033</v>
      </c>
      <c r="H22" s="11">
        <f>H23</f>
        <v>107186</v>
      </c>
      <c r="I22" s="11">
        <f>I23</f>
        <v>69389</v>
      </c>
      <c r="J22" s="11">
        <f>J23</f>
        <v>0</v>
      </c>
      <c r="K22" s="11">
        <f>F22-I22-J22</f>
        <v>333830</v>
      </c>
    </row>
    <row r="23" spans="1:11" s="6" customFormat="1" ht="22.5" x14ac:dyDescent="0.25">
      <c r="A23" s="10" t="s">
        <v>57</v>
      </c>
      <c r="B23" s="10" t="s">
        <v>58</v>
      </c>
      <c r="C23" s="10" t="s">
        <v>59</v>
      </c>
      <c r="D23" s="11">
        <f>D24+D27+D30+D31</f>
        <v>102000</v>
      </c>
      <c r="E23" s="11">
        <f>E24+E27+E30+E31</f>
        <v>99000</v>
      </c>
      <c r="F23" s="11">
        <f>G23+H23</f>
        <v>403219</v>
      </c>
      <c r="G23" s="11">
        <f>G24+G27+G30+G31</f>
        <v>296033</v>
      </c>
      <c r="H23" s="11">
        <f>H24+H27+H30+H31</f>
        <v>107186</v>
      </c>
      <c r="I23" s="11">
        <f>I24+I27+I30+I31</f>
        <v>69389</v>
      </c>
      <c r="J23" s="11">
        <f>J24+J27+J30+J31</f>
        <v>0</v>
      </c>
      <c r="K23" s="11">
        <f>F23-I23-J23</f>
        <v>333830</v>
      </c>
    </row>
    <row r="24" spans="1:11" s="6" customFormat="1" ht="22.5" x14ac:dyDescent="0.25">
      <c r="A24" s="10" t="s">
        <v>60</v>
      </c>
      <c r="B24" s="10" t="s">
        <v>61</v>
      </c>
      <c r="C24" s="10" t="s">
        <v>62</v>
      </c>
      <c r="D24" s="11">
        <f>D25+D26</f>
        <v>20000</v>
      </c>
      <c r="E24" s="11">
        <f>E25+E26</f>
        <v>19000</v>
      </c>
      <c r="F24" s="11">
        <f>G24+H24</f>
        <v>46280</v>
      </c>
      <c r="G24" s="11">
        <f>G25+G26</f>
        <v>26280</v>
      </c>
      <c r="H24" s="11">
        <f>H25+H26</f>
        <v>20000</v>
      </c>
      <c r="I24" s="11">
        <f>I25+I26</f>
        <v>12549</v>
      </c>
      <c r="J24" s="11">
        <f>J25+J26</f>
        <v>0</v>
      </c>
      <c r="K24" s="11">
        <f>F24-I24-J24</f>
        <v>33731</v>
      </c>
    </row>
    <row r="25" spans="1:11" s="6" customFormat="1" x14ac:dyDescent="0.25">
      <c r="A25" s="10" t="s">
        <v>63</v>
      </c>
      <c r="B25" s="10" t="s">
        <v>64</v>
      </c>
      <c r="C25" s="10" t="s">
        <v>65</v>
      </c>
      <c r="D25" s="11">
        <v>20000</v>
      </c>
      <c r="E25" s="11">
        <v>19000</v>
      </c>
      <c r="F25" s="11">
        <f>G25+H25</f>
        <v>45451</v>
      </c>
      <c r="G25" s="11">
        <v>25451</v>
      </c>
      <c r="H25" s="11">
        <v>20000</v>
      </c>
      <c r="I25" s="11">
        <v>12393</v>
      </c>
      <c r="J25" s="11">
        <v>0</v>
      </c>
      <c r="K25" s="11">
        <f>F25-I25-J25</f>
        <v>33058</v>
      </c>
    </row>
    <row r="26" spans="1:11" s="6" customFormat="1" x14ac:dyDescent="0.25">
      <c r="A26" s="10" t="s">
        <v>66</v>
      </c>
      <c r="B26" s="10" t="s">
        <v>67</v>
      </c>
      <c r="C26" s="10" t="s">
        <v>68</v>
      </c>
      <c r="D26" s="11">
        <v>0</v>
      </c>
      <c r="E26" s="11">
        <v>0</v>
      </c>
      <c r="F26" s="11">
        <f>G26+H26</f>
        <v>829</v>
      </c>
      <c r="G26" s="11">
        <v>829</v>
      </c>
      <c r="H26" s="11">
        <v>0</v>
      </c>
      <c r="I26" s="11">
        <v>156</v>
      </c>
      <c r="J26" s="11">
        <v>0</v>
      </c>
      <c r="K26" s="11">
        <f>F26-I26-J26</f>
        <v>673</v>
      </c>
    </row>
    <row r="27" spans="1:11" s="6" customFormat="1" ht="22.5" x14ac:dyDescent="0.25">
      <c r="A27" s="10" t="s">
        <v>69</v>
      </c>
      <c r="B27" s="10" t="s">
        <v>70</v>
      </c>
      <c r="C27" s="10" t="s">
        <v>71</v>
      </c>
      <c r="D27" s="11">
        <f>D28+D29</f>
        <v>80000</v>
      </c>
      <c r="E27" s="11">
        <f>E28+E29</f>
        <v>78000</v>
      </c>
      <c r="F27" s="11">
        <f>G27+H27</f>
        <v>341787</v>
      </c>
      <c r="G27" s="11">
        <f>G28+G29</f>
        <v>261787</v>
      </c>
      <c r="H27" s="11">
        <f>H28+H29</f>
        <v>80000</v>
      </c>
      <c r="I27" s="11">
        <f>I28+I29</f>
        <v>52521</v>
      </c>
      <c r="J27" s="11">
        <f>J28+J29</f>
        <v>0</v>
      </c>
      <c r="K27" s="11">
        <f>F27-I27-J27</f>
        <v>289266</v>
      </c>
    </row>
    <row r="28" spans="1:11" s="6" customFormat="1" ht="22.5" x14ac:dyDescent="0.25">
      <c r="A28" s="10" t="s">
        <v>72</v>
      </c>
      <c r="B28" s="10" t="s">
        <v>73</v>
      </c>
      <c r="C28" s="10" t="s">
        <v>74</v>
      </c>
      <c r="D28" s="11">
        <v>35000</v>
      </c>
      <c r="E28" s="11">
        <v>33000</v>
      </c>
      <c r="F28" s="11">
        <f>G28+H28</f>
        <v>135553</v>
      </c>
      <c r="G28" s="11">
        <v>100553</v>
      </c>
      <c r="H28" s="11">
        <v>35000</v>
      </c>
      <c r="I28" s="11">
        <v>18566</v>
      </c>
      <c r="J28" s="11">
        <v>0</v>
      </c>
      <c r="K28" s="11">
        <f>F28-I28-J28</f>
        <v>116987</v>
      </c>
    </row>
    <row r="29" spans="1:11" s="6" customFormat="1" x14ac:dyDescent="0.25">
      <c r="A29" s="10" t="s">
        <v>75</v>
      </c>
      <c r="B29" s="10" t="s">
        <v>76</v>
      </c>
      <c r="C29" s="10" t="s">
        <v>77</v>
      </c>
      <c r="D29" s="11">
        <v>45000</v>
      </c>
      <c r="E29" s="11">
        <v>45000</v>
      </c>
      <c r="F29" s="11">
        <f>G29+H29</f>
        <v>206234</v>
      </c>
      <c r="G29" s="11">
        <v>161234</v>
      </c>
      <c r="H29" s="11">
        <v>45000</v>
      </c>
      <c r="I29" s="11">
        <v>33955</v>
      </c>
      <c r="J29" s="11">
        <v>0</v>
      </c>
      <c r="K29" s="11">
        <f>F29-I29-J29</f>
        <v>172279</v>
      </c>
    </row>
    <row r="30" spans="1:11" s="6" customFormat="1" x14ac:dyDescent="0.25">
      <c r="A30" s="10" t="s">
        <v>78</v>
      </c>
      <c r="B30" s="10" t="s">
        <v>79</v>
      </c>
      <c r="C30" s="10" t="s">
        <v>80</v>
      </c>
      <c r="D30" s="11">
        <v>2000</v>
      </c>
      <c r="E30" s="11">
        <v>2000</v>
      </c>
      <c r="F30" s="11">
        <f>G30+H30</f>
        <v>1600</v>
      </c>
      <c r="G30" s="11">
        <v>0</v>
      </c>
      <c r="H30" s="11">
        <v>1600</v>
      </c>
      <c r="I30" s="11">
        <v>1600</v>
      </c>
      <c r="J30" s="11">
        <v>0</v>
      </c>
      <c r="K30" s="11">
        <f>F30-I30-J30</f>
        <v>0</v>
      </c>
    </row>
    <row r="31" spans="1:11" s="6" customFormat="1" x14ac:dyDescent="0.25">
      <c r="A31" s="10" t="s">
        <v>81</v>
      </c>
      <c r="B31" s="10" t="s">
        <v>82</v>
      </c>
      <c r="C31" s="10" t="s">
        <v>83</v>
      </c>
      <c r="D31" s="11">
        <v>0</v>
      </c>
      <c r="E31" s="11">
        <v>0</v>
      </c>
      <c r="F31" s="11">
        <f>G31+H31</f>
        <v>13552</v>
      </c>
      <c r="G31" s="11">
        <v>7966</v>
      </c>
      <c r="H31" s="11">
        <v>5586</v>
      </c>
      <c r="I31" s="11">
        <v>2719</v>
      </c>
      <c r="J31" s="11">
        <v>0</v>
      </c>
      <c r="K31" s="11">
        <f>F31-I31-J31</f>
        <v>10833</v>
      </c>
    </row>
    <row r="32" spans="1:11" s="6" customFormat="1" ht="22.5" x14ac:dyDescent="0.25">
      <c r="A32" s="10" t="s">
        <v>84</v>
      </c>
      <c r="B32" s="10" t="s">
        <v>85</v>
      </c>
      <c r="C32" s="10" t="s">
        <v>86</v>
      </c>
      <c r="D32" s="11">
        <f>D33+D37</f>
        <v>2135000</v>
      </c>
      <c r="E32" s="11">
        <f>E33+E37</f>
        <v>1675400</v>
      </c>
      <c r="F32" s="11">
        <f>G32+H32</f>
        <v>1278201</v>
      </c>
      <c r="G32" s="11">
        <f>G33+G37</f>
        <v>63654</v>
      </c>
      <c r="H32" s="11">
        <f>H33+H37</f>
        <v>1214547</v>
      </c>
      <c r="I32" s="11">
        <f>I33+I37</f>
        <v>1198267</v>
      </c>
      <c r="J32" s="11">
        <f>J33+J37</f>
        <v>0</v>
      </c>
      <c r="K32" s="11">
        <f>F32-I32-J32</f>
        <v>79934</v>
      </c>
    </row>
    <row r="33" spans="1:11" s="6" customFormat="1" ht="22.5" x14ac:dyDescent="0.25">
      <c r="A33" s="10" t="s">
        <v>87</v>
      </c>
      <c r="B33" s="10" t="s">
        <v>88</v>
      </c>
      <c r="C33" s="10" t="s">
        <v>89</v>
      </c>
      <c r="D33" s="11">
        <f>+D34+D35+D36</f>
        <v>2081000</v>
      </c>
      <c r="E33" s="11">
        <f>+E34+E35+E36</f>
        <v>1625000</v>
      </c>
      <c r="F33" s="11">
        <f>G33+H33</f>
        <v>1157108</v>
      </c>
      <c r="G33" s="11">
        <f>+G34+G35+G36</f>
        <v>0</v>
      </c>
      <c r="H33" s="11">
        <f>+H34+H35+H36</f>
        <v>1157108</v>
      </c>
      <c r="I33" s="11">
        <f>+I34+I35+I36</f>
        <v>1157108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90</v>
      </c>
      <c r="B34" s="10" t="s">
        <v>91</v>
      </c>
      <c r="C34" s="10" t="s">
        <v>92</v>
      </c>
      <c r="D34" s="11">
        <v>771000</v>
      </c>
      <c r="E34" s="11">
        <v>613000</v>
      </c>
      <c r="F34" s="11">
        <f>G34+H34</f>
        <v>356108</v>
      </c>
      <c r="G34" s="11">
        <v>0</v>
      </c>
      <c r="H34" s="11">
        <v>356108</v>
      </c>
      <c r="I34" s="11">
        <v>356108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93</v>
      </c>
      <c r="B35" s="10" t="s">
        <v>94</v>
      </c>
      <c r="C35" s="10" t="s">
        <v>95</v>
      </c>
      <c r="D35" s="11">
        <v>50000</v>
      </c>
      <c r="E35" s="11">
        <v>43000</v>
      </c>
      <c r="F35" s="11">
        <f>G35+H35</f>
        <v>20000</v>
      </c>
      <c r="G35" s="11">
        <v>0</v>
      </c>
      <c r="H35" s="11">
        <v>20000</v>
      </c>
      <c r="I35" s="11">
        <v>20000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96</v>
      </c>
      <c r="B36" s="10" t="s">
        <v>97</v>
      </c>
      <c r="C36" s="10" t="s">
        <v>98</v>
      </c>
      <c r="D36" s="11">
        <v>1260000</v>
      </c>
      <c r="E36" s="11">
        <v>969000</v>
      </c>
      <c r="F36" s="11">
        <f>G36+H36</f>
        <v>781000</v>
      </c>
      <c r="G36" s="11">
        <v>0</v>
      </c>
      <c r="H36" s="11">
        <v>781000</v>
      </c>
      <c r="I36" s="11">
        <v>781000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99</v>
      </c>
      <c r="B37" s="10" t="s">
        <v>100</v>
      </c>
      <c r="C37" s="10" t="s">
        <v>101</v>
      </c>
      <c r="D37" s="11">
        <f>D38+D41+D42</f>
        <v>54000</v>
      </c>
      <c r="E37" s="11">
        <f>E38+E41+E42</f>
        <v>50400</v>
      </c>
      <c r="F37" s="11">
        <f>G37+H37</f>
        <v>121093</v>
      </c>
      <c r="G37" s="11">
        <f>G38+G41+G42</f>
        <v>63654</v>
      </c>
      <c r="H37" s="11">
        <f>H38+H41+H42</f>
        <v>57439</v>
      </c>
      <c r="I37" s="11">
        <f>I38+I41+I42</f>
        <v>41159</v>
      </c>
      <c r="J37" s="11">
        <f>J38+J41+J42</f>
        <v>0</v>
      </c>
      <c r="K37" s="11">
        <f>F37-I37-J37</f>
        <v>79934</v>
      </c>
    </row>
    <row r="38" spans="1:11" s="6" customFormat="1" ht="22.5" x14ac:dyDescent="0.25">
      <c r="A38" s="10" t="s">
        <v>102</v>
      </c>
      <c r="B38" s="10" t="s">
        <v>103</v>
      </c>
      <c r="C38" s="10" t="s">
        <v>104</v>
      </c>
      <c r="D38" s="11">
        <f>D39+D40</f>
        <v>23000</v>
      </c>
      <c r="E38" s="11">
        <f>E39+E40</f>
        <v>20400</v>
      </c>
      <c r="F38" s="11">
        <f>G38+H38</f>
        <v>76454</v>
      </c>
      <c r="G38" s="11">
        <f>G39+G40</f>
        <v>59454</v>
      </c>
      <c r="H38" s="11">
        <f>H39+H40</f>
        <v>17000</v>
      </c>
      <c r="I38" s="11">
        <f>I39+I40</f>
        <v>17539</v>
      </c>
      <c r="J38" s="11">
        <f>J39+J40</f>
        <v>0</v>
      </c>
      <c r="K38" s="11">
        <f>F38-I38-J38</f>
        <v>58915</v>
      </c>
    </row>
    <row r="39" spans="1:11" s="6" customFormat="1" ht="22.5" x14ac:dyDescent="0.25">
      <c r="A39" s="10" t="s">
        <v>105</v>
      </c>
      <c r="B39" s="10" t="s">
        <v>106</v>
      </c>
      <c r="C39" s="10" t="s">
        <v>107</v>
      </c>
      <c r="D39" s="11">
        <v>19000</v>
      </c>
      <c r="E39" s="11">
        <v>17400</v>
      </c>
      <c r="F39" s="11">
        <f>G39+H39</f>
        <v>72452</v>
      </c>
      <c r="G39" s="11">
        <v>59452</v>
      </c>
      <c r="H39" s="11">
        <v>13000</v>
      </c>
      <c r="I39" s="11">
        <v>16651</v>
      </c>
      <c r="J39" s="11">
        <v>0</v>
      </c>
      <c r="K39" s="11">
        <f>F39-I39-J39</f>
        <v>55801</v>
      </c>
    </row>
    <row r="40" spans="1:11" s="6" customFormat="1" ht="22.5" x14ac:dyDescent="0.25">
      <c r="A40" s="10" t="s">
        <v>108</v>
      </c>
      <c r="B40" s="10" t="s">
        <v>109</v>
      </c>
      <c r="C40" s="10" t="s">
        <v>110</v>
      </c>
      <c r="D40" s="11">
        <v>4000</v>
      </c>
      <c r="E40" s="11">
        <v>3000</v>
      </c>
      <c r="F40" s="11">
        <f>G40+H40</f>
        <v>4002</v>
      </c>
      <c r="G40" s="11">
        <v>2</v>
      </c>
      <c r="H40" s="11">
        <v>4000</v>
      </c>
      <c r="I40" s="11">
        <v>888</v>
      </c>
      <c r="J40" s="11">
        <v>0</v>
      </c>
      <c r="K40" s="11">
        <f>F40-I40-J40</f>
        <v>3114</v>
      </c>
    </row>
    <row r="41" spans="1:11" s="6" customFormat="1" ht="22.5" x14ac:dyDescent="0.25">
      <c r="A41" s="10" t="s">
        <v>111</v>
      </c>
      <c r="B41" s="10" t="s">
        <v>112</v>
      </c>
      <c r="C41" s="10" t="s">
        <v>113</v>
      </c>
      <c r="D41" s="11">
        <v>4000</v>
      </c>
      <c r="E41" s="11">
        <v>4000</v>
      </c>
      <c r="F41" s="11">
        <f>G41+H41</f>
        <v>5330</v>
      </c>
      <c r="G41" s="11">
        <v>0</v>
      </c>
      <c r="H41" s="11">
        <v>5330</v>
      </c>
      <c r="I41" s="11">
        <v>1330</v>
      </c>
      <c r="J41" s="11">
        <v>0</v>
      </c>
      <c r="K41" s="11">
        <f>F41-I41-J41</f>
        <v>4000</v>
      </c>
    </row>
    <row r="42" spans="1:11" s="6" customFormat="1" ht="33" x14ac:dyDescent="0.25">
      <c r="A42" s="10" t="s">
        <v>114</v>
      </c>
      <c r="B42" s="10" t="s">
        <v>115</v>
      </c>
      <c r="C42" s="10" t="s">
        <v>116</v>
      </c>
      <c r="D42" s="11">
        <v>27000</v>
      </c>
      <c r="E42" s="11">
        <v>26000</v>
      </c>
      <c r="F42" s="11">
        <f>G42+H42</f>
        <v>39309</v>
      </c>
      <c r="G42" s="11">
        <v>4200</v>
      </c>
      <c r="H42" s="11">
        <v>35109</v>
      </c>
      <c r="I42" s="11">
        <v>22290</v>
      </c>
      <c r="J42" s="11">
        <v>0</v>
      </c>
      <c r="K42" s="11">
        <f>F42-I42-J42</f>
        <v>17019</v>
      </c>
    </row>
    <row r="43" spans="1:11" s="6" customFormat="1" x14ac:dyDescent="0.25">
      <c r="A43" s="10" t="s">
        <v>117</v>
      </c>
      <c r="B43" s="10" t="s">
        <v>118</v>
      </c>
      <c r="C43" s="10" t="s">
        <v>119</v>
      </c>
      <c r="D43" s="11">
        <f>D44+D48</f>
        <v>124600</v>
      </c>
      <c r="E43" s="11">
        <f>E44+E48</f>
        <v>122600</v>
      </c>
      <c r="F43" s="11">
        <f>G43+H43</f>
        <v>1349607</v>
      </c>
      <c r="G43" s="11">
        <f>G44+G48</f>
        <v>1207998</v>
      </c>
      <c r="H43" s="11">
        <f>H44+H48</f>
        <v>141609</v>
      </c>
      <c r="I43" s="11">
        <f>I44+I48</f>
        <v>94501</v>
      </c>
      <c r="J43" s="11">
        <f>J44+J48</f>
        <v>0</v>
      </c>
      <c r="K43" s="11">
        <f>F43-I43-J43</f>
        <v>1255106</v>
      </c>
    </row>
    <row r="44" spans="1:11" s="6" customFormat="1" ht="22.5" x14ac:dyDescent="0.25">
      <c r="A44" s="10" t="s">
        <v>120</v>
      </c>
      <c r="B44" s="10" t="s">
        <v>121</v>
      </c>
      <c r="C44" s="10" t="s">
        <v>122</v>
      </c>
      <c r="D44" s="11">
        <f>D45</f>
        <v>48000</v>
      </c>
      <c r="E44" s="11">
        <f>E45</f>
        <v>47500</v>
      </c>
      <c r="F44" s="11">
        <f>G44+H44</f>
        <v>86736</v>
      </c>
      <c r="G44" s="11">
        <f>G45</f>
        <v>38736</v>
      </c>
      <c r="H44" s="11">
        <f>H45</f>
        <v>48000</v>
      </c>
      <c r="I44" s="11">
        <f>I45</f>
        <v>27869</v>
      </c>
      <c r="J44" s="11">
        <f>J45</f>
        <v>0</v>
      </c>
      <c r="K44" s="11">
        <f>F44-I44-J44</f>
        <v>58867</v>
      </c>
    </row>
    <row r="45" spans="1:11" s="6" customFormat="1" ht="22.5" x14ac:dyDescent="0.25">
      <c r="A45" s="10" t="s">
        <v>123</v>
      </c>
      <c r="B45" s="10" t="s">
        <v>124</v>
      </c>
      <c r="C45" s="10" t="s">
        <v>125</v>
      </c>
      <c r="D45" s="11">
        <f>+D46</f>
        <v>48000</v>
      </c>
      <c r="E45" s="11">
        <f>+E46</f>
        <v>47500</v>
      </c>
      <c r="F45" s="11">
        <f>G45+H45</f>
        <v>86736</v>
      </c>
      <c r="G45" s="11">
        <f>+G46</f>
        <v>38736</v>
      </c>
      <c r="H45" s="11">
        <f>+H46</f>
        <v>48000</v>
      </c>
      <c r="I45" s="11">
        <f>+I46</f>
        <v>27869</v>
      </c>
      <c r="J45" s="11">
        <f>+J46</f>
        <v>0</v>
      </c>
      <c r="K45" s="11">
        <f>F45-I45-J45</f>
        <v>58867</v>
      </c>
    </row>
    <row r="46" spans="1:11" s="6" customFormat="1" x14ac:dyDescent="0.25">
      <c r="A46" s="10" t="s">
        <v>126</v>
      </c>
      <c r="B46" s="10" t="s">
        <v>127</v>
      </c>
      <c r="C46" s="10" t="s">
        <v>128</v>
      </c>
      <c r="D46" s="11">
        <f>D47</f>
        <v>48000</v>
      </c>
      <c r="E46" s="11">
        <f>E47</f>
        <v>47500</v>
      </c>
      <c r="F46" s="11">
        <f>G46+H46</f>
        <v>86736</v>
      </c>
      <c r="G46" s="11">
        <f>G47</f>
        <v>38736</v>
      </c>
      <c r="H46" s="11">
        <f>H47</f>
        <v>48000</v>
      </c>
      <c r="I46" s="11">
        <f>I47</f>
        <v>27869</v>
      </c>
      <c r="J46" s="11">
        <f>J47</f>
        <v>0</v>
      </c>
      <c r="K46" s="11">
        <f>F46-I46-J46</f>
        <v>58867</v>
      </c>
    </row>
    <row r="47" spans="1:11" s="6" customFormat="1" ht="22.5" x14ac:dyDescent="0.25">
      <c r="A47" s="10" t="s">
        <v>129</v>
      </c>
      <c r="B47" s="10" t="s">
        <v>130</v>
      </c>
      <c r="C47" s="10" t="s">
        <v>131</v>
      </c>
      <c r="D47" s="11">
        <v>48000</v>
      </c>
      <c r="E47" s="11">
        <v>47500</v>
      </c>
      <c r="F47" s="11">
        <f>G47+H47</f>
        <v>86736</v>
      </c>
      <c r="G47" s="11">
        <v>38736</v>
      </c>
      <c r="H47" s="11">
        <v>48000</v>
      </c>
      <c r="I47" s="11">
        <v>27869</v>
      </c>
      <c r="J47" s="11">
        <v>0</v>
      </c>
      <c r="K47" s="11">
        <f>F47-I47-J47</f>
        <v>58867</v>
      </c>
    </row>
    <row r="48" spans="1:11" s="6" customFormat="1" ht="22.5" x14ac:dyDescent="0.25">
      <c r="A48" s="10" t="s">
        <v>132</v>
      </c>
      <c r="B48" s="10" t="s">
        <v>133</v>
      </c>
      <c r="C48" s="10" t="s">
        <v>134</v>
      </c>
      <c r="D48" s="11">
        <f>+D49+D51+D54+D56</f>
        <v>76600</v>
      </c>
      <c r="E48" s="11">
        <f>+E49+E51+E54+E56</f>
        <v>75100</v>
      </c>
      <c r="F48" s="11">
        <f>G48+H48</f>
        <v>1262871</v>
      </c>
      <c r="G48" s="11">
        <f>+G49+G51+G54+G56</f>
        <v>1169262</v>
      </c>
      <c r="H48" s="11">
        <f>+H49+H51+H54+H56</f>
        <v>93609</v>
      </c>
      <c r="I48" s="11">
        <f>+I49+I51+I54+I56</f>
        <v>66632</v>
      </c>
      <c r="J48" s="11">
        <f>+J49+J51+J54+J56</f>
        <v>0</v>
      </c>
      <c r="K48" s="11">
        <f>F48-I48-J48</f>
        <v>1196239</v>
      </c>
    </row>
    <row r="49" spans="1:11" s="6" customFormat="1" ht="22.5" x14ac:dyDescent="0.25">
      <c r="A49" s="10" t="s">
        <v>135</v>
      </c>
      <c r="B49" s="10" t="s">
        <v>136</v>
      </c>
      <c r="C49" s="10" t="s">
        <v>137</v>
      </c>
      <c r="D49" s="11">
        <f>+D50</f>
        <v>5000</v>
      </c>
      <c r="E49" s="11">
        <f>+E50</f>
        <v>4500</v>
      </c>
      <c r="F49" s="11">
        <f>G49+H49</f>
        <v>0</v>
      </c>
      <c r="G49" s="11">
        <f>+G50</f>
        <v>0</v>
      </c>
      <c r="H49" s="11">
        <f>+H50</f>
        <v>0</v>
      </c>
      <c r="I49" s="11">
        <f>+I50</f>
        <v>0</v>
      </c>
      <c r="J49" s="11">
        <f>+J50</f>
        <v>0</v>
      </c>
      <c r="K49" s="11">
        <f>F49-I49-J49</f>
        <v>0</v>
      </c>
    </row>
    <row r="50" spans="1:11" s="6" customFormat="1" ht="22.5" x14ac:dyDescent="0.25">
      <c r="A50" s="10" t="s">
        <v>138</v>
      </c>
      <c r="B50" s="10" t="s">
        <v>139</v>
      </c>
      <c r="C50" s="10" t="s">
        <v>140</v>
      </c>
      <c r="D50" s="11">
        <v>5000</v>
      </c>
      <c r="E50" s="11">
        <v>4500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141</v>
      </c>
      <c r="B51" s="10" t="s">
        <v>142</v>
      </c>
      <c r="C51" s="10" t="s">
        <v>143</v>
      </c>
      <c r="D51" s="11">
        <f>D52</f>
        <v>40000</v>
      </c>
      <c r="E51" s="11">
        <f>E52</f>
        <v>39000</v>
      </c>
      <c r="F51" s="11">
        <f>G51+H51</f>
        <v>1222543</v>
      </c>
      <c r="G51" s="11">
        <f>G52</f>
        <v>1164707</v>
      </c>
      <c r="H51" s="11">
        <f>H52</f>
        <v>57836</v>
      </c>
      <c r="I51" s="11">
        <f>I52</f>
        <v>37859</v>
      </c>
      <c r="J51" s="11">
        <f>J52</f>
        <v>0</v>
      </c>
      <c r="K51" s="11">
        <f>F51-I51-J51</f>
        <v>1184684</v>
      </c>
    </row>
    <row r="52" spans="1:11" s="6" customFormat="1" ht="22.5" x14ac:dyDescent="0.25">
      <c r="A52" s="10" t="s">
        <v>144</v>
      </c>
      <c r="B52" s="10" t="s">
        <v>145</v>
      </c>
      <c r="C52" s="10" t="s">
        <v>146</v>
      </c>
      <c r="D52" s="11">
        <f>D53</f>
        <v>40000</v>
      </c>
      <c r="E52" s="11">
        <f>E53</f>
        <v>39000</v>
      </c>
      <c r="F52" s="11">
        <f>G52+H52</f>
        <v>1222543</v>
      </c>
      <c r="G52" s="11">
        <f>G53</f>
        <v>1164707</v>
      </c>
      <c r="H52" s="11">
        <f>H53</f>
        <v>57836</v>
      </c>
      <c r="I52" s="11">
        <f>I53</f>
        <v>37859</v>
      </c>
      <c r="J52" s="11">
        <f>J53</f>
        <v>0</v>
      </c>
      <c r="K52" s="11">
        <f>F52-I52-J52</f>
        <v>1184684</v>
      </c>
    </row>
    <row r="53" spans="1:11" s="6" customFormat="1" ht="22.5" x14ac:dyDescent="0.25">
      <c r="A53" s="10" t="s">
        <v>147</v>
      </c>
      <c r="B53" s="10" t="s">
        <v>148</v>
      </c>
      <c r="C53" s="10" t="s">
        <v>149</v>
      </c>
      <c r="D53" s="11">
        <v>40000</v>
      </c>
      <c r="E53" s="11">
        <v>39000</v>
      </c>
      <c r="F53" s="11">
        <f>G53+H53</f>
        <v>1222543</v>
      </c>
      <c r="G53" s="11">
        <v>1164707</v>
      </c>
      <c r="H53" s="11">
        <v>57836</v>
      </c>
      <c r="I53" s="11">
        <v>37859</v>
      </c>
      <c r="J53" s="11">
        <v>0</v>
      </c>
      <c r="K53" s="11">
        <f>F53-I53-J53</f>
        <v>1184684</v>
      </c>
    </row>
    <row r="54" spans="1:11" s="6" customFormat="1" ht="33" x14ac:dyDescent="0.25">
      <c r="A54" s="10" t="s">
        <v>150</v>
      </c>
      <c r="B54" s="10" t="s">
        <v>151</v>
      </c>
      <c r="C54" s="10" t="s">
        <v>152</v>
      </c>
      <c r="D54" s="11">
        <f>+D55</f>
        <v>7000</v>
      </c>
      <c r="E54" s="11">
        <f>+E55</f>
        <v>7000</v>
      </c>
      <c r="F54" s="11">
        <f>G54+H54</f>
        <v>15812</v>
      </c>
      <c r="G54" s="11">
        <f>+G55</f>
        <v>4555</v>
      </c>
      <c r="H54" s="11">
        <f>+H55</f>
        <v>11257</v>
      </c>
      <c r="I54" s="11">
        <f>+I55</f>
        <v>4257</v>
      </c>
      <c r="J54" s="11">
        <f>+J55</f>
        <v>0</v>
      </c>
      <c r="K54" s="11">
        <f>F54-I54-J54</f>
        <v>11555</v>
      </c>
    </row>
    <row r="55" spans="1:11" s="6" customFormat="1" x14ac:dyDescent="0.25">
      <c r="A55" s="10" t="s">
        <v>153</v>
      </c>
      <c r="B55" s="10" t="s">
        <v>154</v>
      </c>
      <c r="C55" s="10" t="s">
        <v>155</v>
      </c>
      <c r="D55" s="11">
        <v>7000</v>
      </c>
      <c r="E55" s="11">
        <v>7000</v>
      </c>
      <c r="F55" s="11">
        <f>G55+H55</f>
        <v>15812</v>
      </c>
      <c r="G55" s="11">
        <v>4555</v>
      </c>
      <c r="H55" s="11">
        <v>11257</v>
      </c>
      <c r="I55" s="11">
        <v>4257</v>
      </c>
      <c r="J55" s="11">
        <v>0</v>
      </c>
      <c r="K55" s="11">
        <f>F55-I55-J55</f>
        <v>11555</v>
      </c>
    </row>
    <row r="56" spans="1:11" s="6" customFormat="1" ht="22.5" x14ac:dyDescent="0.25">
      <c r="A56" s="10" t="s">
        <v>156</v>
      </c>
      <c r="B56" s="10" t="s">
        <v>157</v>
      </c>
      <c r="C56" s="10" t="s">
        <v>158</v>
      </c>
      <c r="D56" s="11">
        <f>D57+D58+D59</f>
        <v>24600</v>
      </c>
      <c r="E56" s="11">
        <f>E57+E58+E59</f>
        <v>24600</v>
      </c>
      <c r="F56" s="11">
        <f>G56+H56</f>
        <v>24516</v>
      </c>
      <c r="G56" s="11">
        <f>G57+G58+G59</f>
        <v>0</v>
      </c>
      <c r="H56" s="11">
        <f>H57+H58+H59</f>
        <v>24516</v>
      </c>
      <c r="I56" s="11">
        <f>I57+I58+I59</f>
        <v>24516</v>
      </c>
      <c r="J56" s="11">
        <f>J57+J58+J59</f>
        <v>0</v>
      </c>
      <c r="K56" s="11">
        <f>F56-I56-J56</f>
        <v>0</v>
      </c>
    </row>
    <row r="57" spans="1:11" s="6" customFormat="1" x14ac:dyDescent="0.25">
      <c r="A57" s="10" t="s">
        <v>159</v>
      </c>
      <c r="B57" s="10" t="s">
        <v>160</v>
      </c>
      <c r="C57" s="10" t="s">
        <v>161</v>
      </c>
      <c r="D57" s="11">
        <v>24600</v>
      </c>
      <c r="E57" s="11">
        <v>24600</v>
      </c>
      <c r="F57" s="11">
        <f>G57+H57</f>
        <v>24516</v>
      </c>
      <c r="G57" s="11">
        <v>0</v>
      </c>
      <c r="H57" s="11">
        <v>24516</v>
      </c>
      <c r="I57" s="11">
        <v>24516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162</v>
      </c>
      <c r="B58" s="10" t="s">
        <v>163</v>
      </c>
      <c r="C58" s="10" t="s">
        <v>164</v>
      </c>
      <c r="D58" s="11">
        <v>-132700</v>
      </c>
      <c r="E58" s="11">
        <v>-356700</v>
      </c>
      <c r="F58" s="11">
        <f>G58+H58</f>
        <v>-128300</v>
      </c>
      <c r="G58" s="11">
        <v>0</v>
      </c>
      <c r="H58" s="11">
        <v>-128300</v>
      </c>
      <c r="I58" s="11">
        <v>-128300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165</v>
      </c>
      <c r="B59" s="10" t="s">
        <v>166</v>
      </c>
      <c r="C59" s="10" t="s">
        <v>167</v>
      </c>
      <c r="D59" s="11">
        <v>132700</v>
      </c>
      <c r="E59" s="11">
        <v>356700</v>
      </c>
      <c r="F59" s="11">
        <f>G59+H59</f>
        <v>128300</v>
      </c>
      <c r="G59" s="11">
        <v>0</v>
      </c>
      <c r="H59" s="11">
        <v>128300</v>
      </c>
      <c r="I59" s="11">
        <v>128300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168</v>
      </c>
      <c r="B60" s="10" t="s">
        <v>169</v>
      </c>
      <c r="C60" s="10" t="s">
        <v>170</v>
      </c>
      <c r="D60" s="11">
        <f>D61</f>
        <v>3000</v>
      </c>
      <c r="E60" s="11">
        <f>E61</f>
        <v>3000</v>
      </c>
      <c r="F60" s="11">
        <f>G60+H60</f>
        <v>2927</v>
      </c>
      <c r="G60" s="11">
        <f>G61</f>
        <v>0</v>
      </c>
      <c r="H60" s="11">
        <f>H61</f>
        <v>2927</v>
      </c>
      <c r="I60" s="11">
        <f>I61</f>
        <v>2927</v>
      </c>
      <c r="J60" s="11">
        <f>J61</f>
        <v>0</v>
      </c>
      <c r="K60" s="11">
        <f>F60-I60-J60</f>
        <v>0</v>
      </c>
    </row>
    <row r="61" spans="1:11" s="6" customFormat="1" ht="43.5" x14ac:dyDescent="0.25">
      <c r="A61" s="10" t="s">
        <v>171</v>
      </c>
      <c r="B61" s="10" t="s">
        <v>172</v>
      </c>
      <c r="C61" s="10" t="s">
        <v>173</v>
      </c>
      <c r="D61" s="11">
        <f>+D62</f>
        <v>3000</v>
      </c>
      <c r="E61" s="11">
        <f>+E62</f>
        <v>3000</v>
      </c>
      <c r="F61" s="11">
        <f>G61+H61</f>
        <v>2927</v>
      </c>
      <c r="G61" s="11">
        <f>+G62</f>
        <v>0</v>
      </c>
      <c r="H61" s="11">
        <f>+H62</f>
        <v>2927</v>
      </c>
      <c r="I61" s="11">
        <f>+I62</f>
        <v>2927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174</v>
      </c>
      <c r="B62" s="10" t="s">
        <v>175</v>
      </c>
      <c r="C62" s="10" t="s">
        <v>176</v>
      </c>
      <c r="D62" s="11">
        <v>3000</v>
      </c>
      <c r="E62" s="11">
        <v>3000</v>
      </c>
      <c r="F62" s="11">
        <f>G62+H62</f>
        <v>2927</v>
      </c>
      <c r="G62" s="11">
        <v>0</v>
      </c>
      <c r="H62" s="11">
        <v>2927</v>
      </c>
      <c r="I62" s="11">
        <v>2927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177</v>
      </c>
      <c r="B63" s="10" t="s">
        <v>178</v>
      </c>
      <c r="C63" s="10" t="s">
        <v>179</v>
      </c>
      <c r="D63" s="11">
        <f>D64</f>
        <v>5659350</v>
      </c>
      <c r="E63" s="11">
        <f>E64</f>
        <v>5659350</v>
      </c>
      <c r="F63" s="11">
        <f>G63+H63</f>
        <v>4014648</v>
      </c>
      <c r="G63" s="11">
        <f>G64</f>
        <v>0</v>
      </c>
      <c r="H63" s="11">
        <f>H64</f>
        <v>4014648</v>
      </c>
      <c r="I63" s="11">
        <f>I64</f>
        <v>4014648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180</v>
      </c>
      <c r="B64" s="10" t="s">
        <v>181</v>
      </c>
      <c r="C64" s="10" t="s">
        <v>182</v>
      </c>
      <c r="D64" s="11">
        <f>D65+D69</f>
        <v>5659350</v>
      </c>
      <c r="E64" s="11">
        <f>E65+E69</f>
        <v>5659350</v>
      </c>
      <c r="F64" s="11">
        <f>G64+H64</f>
        <v>4014648</v>
      </c>
      <c r="G64" s="11">
        <f>G65+G69</f>
        <v>0</v>
      </c>
      <c r="H64" s="11">
        <f>H65+H69</f>
        <v>4014648</v>
      </c>
      <c r="I64" s="11">
        <f>I65+I69</f>
        <v>4014648</v>
      </c>
      <c r="J64" s="11">
        <f>J65+J69</f>
        <v>0</v>
      </c>
      <c r="K64" s="11">
        <f>F64-I64-J64</f>
        <v>0</v>
      </c>
    </row>
    <row r="65" spans="1:12" s="6" customFormat="1" ht="75" x14ac:dyDescent="0.25">
      <c r="A65" s="10" t="s">
        <v>183</v>
      </c>
      <c r="B65" s="10" t="s">
        <v>184</v>
      </c>
      <c r="C65" s="10" t="s">
        <v>185</v>
      </c>
      <c r="D65" s="11">
        <f>+D66+D67+D68</f>
        <v>5649350</v>
      </c>
      <c r="E65" s="11">
        <f>+E66+E67+E68</f>
        <v>5649350</v>
      </c>
      <c r="F65" s="11">
        <f>G65+H65</f>
        <v>4010564</v>
      </c>
      <c r="G65" s="11">
        <f>+G66+G67+G68</f>
        <v>0</v>
      </c>
      <c r="H65" s="11">
        <f>+H66+H67+H68</f>
        <v>4010564</v>
      </c>
      <c r="I65" s="11">
        <f>+I66+I67+I68</f>
        <v>4010564</v>
      </c>
      <c r="J65" s="11">
        <f>+J66+J67+J68</f>
        <v>0</v>
      </c>
      <c r="K65" s="11">
        <f>F65-I65-J65</f>
        <v>0</v>
      </c>
    </row>
    <row r="66" spans="1:12" s="6" customFormat="1" ht="33" x14ac:dyDescent="0.25">
      <c r="A66" s="10" t="s">
        <v>186</v>
      </c>
      <c r="B66" s="10" t="s">
        <v>187</v>
      </c>
      <c r="C66" s="10" t="s">
        <v>188</v>
      </c>
      <c r="D66" s="11">
        <v>25000</v>
      </c>
      <c r="E66" s="11">
        <v>25000</v>
      </c>
      <c r="F66" s="11">
        <f>G66+H66</f>
        <v>1344</v>
      </c>
      <c r="G66" s="11">
        <v>0</v>
      </c>
      <c r="H66" s="11">
        <v>1344</v>
      </c>
      <c r="I66" s="11">
        <v>1344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189</v>
      </c>
      <c r="B67" s="10" t="s">
        <v>190</v>
      </c>
      <c r="C67" s="10" t="s">
        <v>191</v>
      </c>
      <c r="D67" s="11">
        <v>54000</v>
      </c>
      <c r="E67" s="11">
        <v>54000</v>
      </c>
      <c r="F67" s="11">
        <f>G67+H67</f>
        <v>36542</v>
      </c>
      <c r="G67" s="11">
        <v>0</v>
      </c>
      <c r="H67" s="11">
        <v>36542</v>
      </c>
      <c r="I67" s="11">
        <v>36542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192</v>
      </c>
      <c r="B68" s="10" t="s">
        <v>193</v>
      </c>
      <c r="C68" s="10" t="s">
        <v>194</v>
      </c>
      <c r="D68" s="11">
        <v>5570350</v>
      </c>
      <c r="E68" s="11">
        <v>5570350</v>
      </c>
      <c r="F68" s="11">
        <f>G68+H68</f>
        <v>3972678</v>
      </c>
      <c r="G68" s="11">
        <v>0</v>
      </c>
      <c r="H68" s="11">
        <v>3972678</v>
      </c>
      <c r="I68" s="11">
        <v>3972678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195</v>
      </c>
      <c r="B69" s="10" t="s">
        <v>196</v>
      </c>
      <c r="C69" s="10" t="s">
        <v>197</v>
      </c>
      <c r="D69" s="11">
        <f>+D70</f>
        <v>10000</v>
      </c>
      <c r="E69" s="11">
        <f>+E70</f>
        <v>10000</v>
      </c>
      <c r="F69" s="11">
        <f>G69+H69</f>
        <v>4084</v>
      </c>
      <c r="G69" s="11">
        <f>+G70</f>
        <v>0</v>
      </c>
      <c r="H69" s="11">
        <f>+H70</f>
        <v>4084</v>
      </c>
      <c r="I69" s="11">
        <f>+I70</f>
        <v>4084</v>
      </c>
      <c r="J69" s="11">
        <f>+J70</f>
        <v>0</v>
      </c>
      <c r="K69" s="11">
        <f>F69-I69-J69</f>
        <v>0</v>
      </c>
    </row>
    <row r="70" spans="1:12" s="6" customFormat="1" ht="43.5" x14ac:dyDescent="0.25">
      <c r="A70" s="10" t="s">
        <v>198</v>
      </c>
      <c r="B70" s="10" t="s">
        <v>199</v>
      </c>
      <c r="C70" s="10" t="s">
        <v>200</v>
      </c>
      <c r="D70" s="11">
        <v>10000</v>
      </c>
      <c r="E70" s="11">
        <v>10000</v>
      </c>
      <c r="F70" s="11">
        <f>G70+H70</f>
        <v>4084</v>
      </c>
      <c r="G70" s="11">
        <v>0</v>
      </c>
      <c r="H70" s="11">
        <v>4084</v>
      </c>
      <c r="I70" s="11">
        <v>4084</v>
      </c>
      <c r="J70" s="11">
        <v>0</v>
      </c>
      <c r="K70" s="11">
        <f>F70-I70-J70</f>
        <v>0</v>
      </c>
    </row>
    <row r="71" spans="1:12" s="6" customFormat="1" ht="43.5" x14ac:dyDescent="0.25">
      <c r="A71" s="10" t="s">
        <v>201</v>
      </c>
      <c r="B71" s="10" t="s">
        <v>202</v>
      </c>
      <c r="C71" s="10" t="s">
        <v>203</v>
      </c>
      <c r="D71" s="11">
        <f>+D72</f>
        <v>250000</v>
      </c>
      <c r="E71" s="11">
        <f>+E72</f>
        <v>279000</v>
      </c>
      <c r="F71" s="11">
        <f>G71+H71</f>
        <v>0</v>
      </c>
      <c r="G71" s="11">
        <f>+G72</f>
        <v>0</v>
      </c>
      <c r="H71" s="11">
        <f>+H72</f>
        <v>0</v>
      </c>
      <c r="I71" s="11">
        <f>+I72</f>
        <v>0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204</v>
      </c>
      <c r="B72" s="10" t="s">
        <v>205</v>
      </c>
      <c r="C72" s="10" t="s">
        <v>206</v>
      </c>
      <c r="D72" s="11">
        <f>D73</f>
        <v>250000</v>
      </c>
      <c r="E72" s="11">
        <f>E73</f>
        <v>279000</v>
      </c>
      <c r="F72" s="11">
        <f>G72+H72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207</v>
      </c>
      <c r="B73" s="10" t="s">
        <v>208</v>
      </c>
      <c r="C73" s="10" t="s">
        <v>209</v>
      </c>
      <c r="D73" s="11">
        <v>250000</v>
      </c>
      <c r="E73" s="11">
        <v>279000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210</v>
      </c>
      <c r="B75" s="13"/>
      <c r="C75" s="13"/>
      <c r="D75" s="13"/>
      <c r="E75" s="13" t="s">
        <v>212</v>
      </c>
      <c r="F75" s="13"/>
      <c r="G75" s="13"/>
      <c r="H75" s="13"/>
      <c r="I75" s="13" t="s">
        <v>213</v>
      </c>
      <c r="J75" s="13"/>
      <c r="K75" s="13"/>
      <c r="L75" s="13"/>
    </row>
    <row r="76" spans="1:12" x14ac:dyDescent="0.25">
      <c r="A76" s="3" t="s">
        <v>211</v>
      </c>
      <c r="B76" s="3"/>
      <c r="C76" s="3"/>
      <c r="D76" s="3"/>
      <c r="E76" s="3"/>
      <c r="F76" s="3"/>
      <c r="G76" s="3"/>
      <c r="H76" s="3"/>
      <c r="I76" s="3" t="s">
        <v>214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4">
    <mergeCell ref="A75:D75"/>
    <mergeCell ref="A76:D76"/>
    <mergeCell ref="E75:H75"/>
    <mergeCell ref="E76:H76"/>
    <mergeCell ref="I75:L75"/>
    <mergeCell ref="I76:L76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2018-11-14T12:31:45Z</dcterms:created>
  <dcterms:modified xsi:type="dcterms:W3CDTF">2018-11-14T12:31:48Z</dcterms:modified>
</cp:coreProperties>
</file>