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G14" i="1"/>
  <c r="G13" i="1" s="1"/>
  <c r="I14" i="1"/>
  <c r="K14" i="1" s="1"/>
  <c r="D15" i="1"/>
  <c r="D14" i="1" s="1"/>
  <c r="D13" i="1" s="1"/>
  <c r="E15" i="1"/>
  <c r="F15" i="1"/>
  <c r="F14" i="1" s="1"/>
  <c r="F13" i="1" s="1"/>
  <c r="G15" i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F19" i="1"/>
  <c r="H19" i="1"/>
  <c r="J19" i="1"/>
  <c r="L19" i="1"/>
  <c r="D20" i="1"/>
  <c r="E20" i="1"/>
  <c r="E19" i="1" s="1"/>
  <c r="F20" i="1"/>
  <c r="G20" i="1"/>
  <c r="G19" i="1" s="1"/>
  <c r="H20" i="1"/>
  <c r="I20" i="1"/>
  <c r="I19" i="1" s="1"/>
  <c r="K19" i="1" s="1"/>
  <c r="J20" i="1"/>
  <c r="K20" i="1"/>
  <c r="L20" i="1"/>
  <c r="K21" i="1"/>
  <c r="K22" i="1"/>
  <c r="D25" i="1"/>
  <c r="D24" i="1" s="1"/>
  <c r="E25" i="1"/>
  <c r="F25" i="1"/>
  <c r="F24" i="1" s="1"/>
  <c r="G25" i="1"/>
  <c r="H25" i="1"/>
  <c r="H24" i="1" s="1"/>
  <c r="I25" i="1"/>
  <c r="J25" i="1"/>
  <c r="K25" i="1" s="1"/>
  <c r="L25" i="1"/>
  <c r="L24" i="1" s="1"/>
  <c r="K26" i="1"/>
  <c r="K27" i="1"/>
  <c r="D28" i="1"/>
  <c r="E28" i="1"/>
  <c r="E24" i="1" s="1"/>
  <c r="F28" i="1"/>
  <c r="G28" i="1"/>
  <c r="G24" i="1" s="1"/>
  <c r="H28" i="1"/>
  <c r="I28" i="1"/>
  <c r="I24" i="1" s="1"/>
  <c r="J28" i="1"/>
  <c r="K28" i="1"/>
  <c r="L28" i="1"/>
  <c r="K29" i="1"/>
  <c r="K30" i="1"/>
  <c r="D31" i="1"/>
  <c r="F31" i="1"/>
  <c r="H31" i="1"/>
  <c r="J31" i="1"/>
  <c r="L31" i="1"/>
  <c r="D32" i="1"/>
  <c r="E32" i="1"/>
  <c r="E31" i="1" s="1"/>
  <c r="F32" i="1"/>
  <c r="G32" i="1"/>
  <c r="G31" i="1" s="1"/>
  <c r="H32" i="1"/>
  <c r="I32" i="1"/>
  <c r="I31" i="1" s="1"/>
  <c r="K31" i="1" s="1"/>
  <c r="J32" i="1"/>
  <c r="K32" i="1"/>
  <c r="L32" i="1"/>
  <c r="K33" i="1"/>
  <c r="E34" i="1"/>
  <c r="G34" i="1"/>
  <c r="I34" i="1"/>
  <c r="D35" i="1"/>
  <c r="D34" i="1" s="1"/>
  <c r="E35" i="1"/>
  <c r="F35" i="1"/>
  <c r="F34" i="1" s="1"/>
  <c r="G35" i="1"/>
  <c r="H35" i="1"/>
  <c r="H34" i="1" s="1"/>
  <c r="I35" i="1"/>
  <c r="K35" i="1" s="1"/>
  <c r="J35" i="1"/>
  <c r="J34" i="1" s="1"/>
  <c r="L35" i="1"/>
  <c r="L34" i="1" s="1"/>
  <c r="K36" i="1"/>
  <c r="K37" i="1"/>
  <c r="E38" i="1"/>
  <c r="G38" i="1"/>
  <c r="I38" i="1"/>
  <c r="D39" i="1"/>
  <c r="D38" i="1" s="1"/>
  <c r="E39" i="1"/>
  <c r="F39" i="1"/>
  <c r="F38" i="1" s="1"/>
  <c r="G39" i="1"/>
  <c r="H39" i="1"/>
  <c r="H38" i="1" s="1"/>
  <c r="I39" i="1"/>
  <c r="K39" i="1" s="1"/>
  <c r="J39" i="1"/>
  <c r="J38" i="1" s="1"/>
  <c r="L39" i="1"/>
  <c r="L38" i="1" s="1"/>
  <c r="K40" i="1"/>
  <c r="D41" i="1"/>
  <c r="E41" i="1"/>
  <c r="F41" i="1"/>
  <c r="G41" i="1"/>
  <c r="H41" i="1"/>
  <c r="I41" i="1"/>
  <c r="J41" i="1"/>
  <c r="K41" i="1" s="1"/>
  <c r="L41" i="1"/>
  <c r="K42" i="1"/>
  <c r="E44" i="1"/>
  <c r="G44" i="1"/>
  <c r="I44" i="1"/>
  <c r="D45" i="1"/>
  <c r="D44" i="1" s="1"/>
  <c r="D43" i="1" s="1"/>
  <c r="E45" i="1"/>
  <c r="F45" i="1"/>
  <c r="F44" i="1" s="1"/>
  <c r="F43" i="1" s="1"/>
  <c r="G45" i="1"/>
  <c r="H45" i="1"/>
  <c r="H44" i="1" s="1"/>
  <c r="H43" i="1" s="1"/>
  <c r="I45" i="1"/>
  <c r="J45" i="1"/>
  <c r="K45" i="1" s="1"/>
  <c r="L45" i="1"/>
  <c r="L44" i="1" s="1"/>
  <c r="L43" i="1" s="1"/>
  <c r="K46" i="1"/>
  <c r="K47" i="1"/>
  <c r="K48" i="1"/>
  <c r="D49" i="1"/>
  <c r="F49" i="1"/>
  <c r="H49" i="1"/>
  <c r="J49" i="1"/>
  <c r="L49" i="1"/>
  <c r="D50" i="1"/>
  <c r="E50" i="1"/>
  <c r="E49" i="1" s="1"/>
  <c r="F50" i="1"/>
  <c r="G50" i="1"/>
  <c r="G49" i="1" s="1"/>
  <c r="H50" i="1"/>
  <c r="I50" i="1"/>
  <c r="K50" i="1" s="1"/>
  <c r="J50" i="1"/>
  <c r="L50" i="1"/>
  <c r="K51" i="1"/>
  <c r="K52" i="1"/>
  <c r="D54" i="1"/>
  <c r="E54" i="1"/>
  <c r="E53" i="1" s="1"/>
  <c r="F54" i="1"/>
  <c r="G54" i="1"/>
  <c r="G53" i="1" s="1"/>
  <c r="H54" i="1"/>
  <c r="I54" i="1"/>
  <c r="K54" i="1" s="1"/>
  <c r="J54" i="1"/>
  <c r="L54" i="1"/>
  <c r="K55" i="1"/>
  <c r="E56" i="1"/>
  <c r="G56" i="1"/>
  <c r="I56" i="1"/>
  <c r="D57" i="1"/>
  <c r="D56" i="1" s="1"/>
  <c r="D53" i="1" s="1"/>
  <c r="E57" i="1"/>
  <c r="F57" i="1"/>
  <c r="F56" i="1" s="1"/>
  <c r="F53" i="1" s="1"/>
  <c r="G57" i="1"/>
  <c r="H57" i="1"/>
  <c r="H56" i="1" s="1"/>
  <c r="H53" i="1" s="1"/>
  <c r="I57" i="1"/>
  <c r="J57" i="1"/>
  <c r="K57" i="1" s="1"/>
  <c r="L57" i="1"/>
  <c r="L56" i="1" s="1"/>
  <c r="L53" i="1" s="1"/>
  <c r="K58" i="1"/>
  <c r="K59" i="1"/>
  <c r="K60" i="1"/>
  <c r="K61" i="1"/>
  <c r="K62" i="1"/>
  <c r="E43" i="1" l="1"/>
  <c r="K34" i="1"/>
  <c r="F23" i="1"/>
  <c r="G23" i="1"/>
  <c r="H23" i="1"/>
  <c r="H12" i="1" s="1"/>
  <c r="D23" i="1"/>
  <c r="D12" i="1" s="1"/>
  <c r="F12" i="1"/>
  <c r="G12" i="1"/>
  <c r="G43" i="1"/>
  <c r="K38" i="1"/>
  <c r="I23" i="1"/>
  <c r="K23" i="1" s="1"/>
  <c r="E23" i="1"/>
  <c r="L23" i="1"/>
  <c r="L12" i="1" s="1"/>
  <c r="E12" i="1"/>
  <c r="J56" i="1"/>
  <c r="I53" i="1"/>
  <c r="I49" i="1"/>
  <c r="K49" i="1" s="1"/>
  <c r="J44" i="1"/>
  <c r="J24" i="1"/>
  <c r="J23" i="1" s="1"/>
  <c r="I13" i="1"/>
  <c r="J43" i="1" l="1"/>
  <c r="K44" i="1"/>
  <c r="K13" i="1"/>
  <c r="I12" i="1"/>
  <c r="J53" i="1"/>
  <c r="K53" i="1" s="1"/>
  <c r="K56" i="1"/>
  <c r="K24" i="1"/>
  <c r="I43" i="1"/>
  <c r="K43" i="1" s="1"/>
  <c r="J12" i="1" l="1"/>
  <c r="K12" i="1" s="1"/>
</calcChain>
</file>

<file path=xl/sharedStrings.xml><?xml version="1.0" encoding="utf-8"?>
<sst xmlns="http://schemas.openxmlformats.org/spreadsheetml/2006/main" count="178" uniqueCount="176">
  <si>
    <t>CENTRALIZAT</t>
  </si>
  <si>
    <t xml:space="preserve"> Anexa 13</t>
  </si>
  <si>
    <t>Cont de executie - Cheltuieli - Bugetul local</t>
  </si>
  <si>
    <t>Trimestrul: 4,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</si>
  <si>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</si>
  <si>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</si>
  <si>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</si>
  <si>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</si>
  <si>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</si>
  <si>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</si>
  <si>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</si>
  <si>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</si>
  <si>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</si>
  <si>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</si>
  <si>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</si>
  <si>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</si>
  <si>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</si>
  <si>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</si>
  <si>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</si>
  <si>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</si>
  <si>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</si>
  <si>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</si>
  <si>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</si>
  <si>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</si>
  <si>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</si>
  <si>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</si>
  <si>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</si>
  <si>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</si>
  <si>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</si>
  <si>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</si>
  <si>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</si>
  <si>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</si>
  <si>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</si>
  <si>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</si>
  <si>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</si>
  <si>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</si>
  <si>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</si>
  <si>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</si>
  <si>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</si>
  <si>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</si>
  <si>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</si>
  <si>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</si>
  <si>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</si>
  <si>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</si>
  <si>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</si>
  <si>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</si>
  <si>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</si>
  <si>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</si>
  <si>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</si>
  <si>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</si>
  <si>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</si>
  <si>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</si>
  <si>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</si>
  <si>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</si>
  <si>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</si>
  <si>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</si>
  <si>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</si>
  <si>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</si>
  <si>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</si>
  <si>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</si>
  <si>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</si>
  <si>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</si>
  <si>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</si>
  <si>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</si>
  <si>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</si>
  <si>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</si>
  <si>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</si>
  <si>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</si>
  <si>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</si>
  <si>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</si>
  <si>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</si>
  <si>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</si>
  <si>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</si>
  <si>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</si>
  <si>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</si>
  <si>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</si>
  <si>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</si>
  <si>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</si>
  <si>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</si>
  <si>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</si>
  <si>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</si>
  <si>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</si>
  <si>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</si>
  <si>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</si>
  <si>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</si>
  <si>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</si>
  <si>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</si>
  <si>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</si>
  <si>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</si>
  <si>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</si>
  <si>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61</t>
  </si>
  <si>
    <t>Camine culturale</t>
  </si>
  <si>
    <t>67.02.03.07</t>
  </si>
  <si>
    <t>69</t>
  </si>
  <si>
    <t>Servicii religioase</t>
  </si>
  <si>
    <t>67.02.06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</si>
  <si>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</si>
  <si>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</si>
  <si>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</si>
  <si>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</si>
  <si>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</si>
  <si>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</si>
  <si>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</si>
  <si>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</si>
  <si>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</si>
  <si>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</si>
  <si>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</si>
  <si>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</si>
  <si>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</si>
  <si>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</si>
  <si>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</si>
  <si>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</si>
  <si>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</si>
  <si>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</si>
  <si>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</si>
  <si>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</si>
  <si>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</si>
  <si>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</si>
  <si>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</si>
  <si>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</si>
  <si>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</si>
  <si>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</si>
  <si>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</si>
  <si>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</si>
  <si>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</si>
  <si>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</si>
  <si>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</si>
  <si>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</si>
  <si>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</si>
  <si>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</si>
  <si>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</si>
  <si>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</si>
  <si>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</si>
  <si>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</si>
  <si>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</si>
  <si>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</si>
  <si>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</si>
  <si>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</si>
  <si>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</si>
  <si>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</si>
  <si>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</si>
  <si>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</si>
  <si>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</si>
  <si>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</si>
  <si>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113</t>
  </si>
  <si>
    <t>Agricultura, silvicultura, piscicultura si vanatoare (cod 83.02.03)</t>
  </si>
  <si>
    <t>83.02</t>
  </si>
  <si>
    <t>118</t>
  </si>
  <si>
    <t>Alte cheltuieli in domeniul agriculturii, silviculturii, pisciculturii si vanatorii</t>
  </si>
  <si>
    <t>83.02.50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</si>
  <si>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</si>
  <si>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</si>
  <si>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</si>
  <si>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</si>
  <si>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</si>
  <si>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</si>
  <si>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</si>
  <si>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</si>
  <si>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</si>
  <si>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</si>
  <si>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</si>
  <si>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</si>
  <si>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138</t>
  </si>
  <si>
    <t xml:space="preserve">    Excedentul secţiunii de funcţionare</t>
  </si>
  <si>
    <t>98.02.96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</si>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</sst>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D13+D19+D23+D43+D53</f>
        <v>1031100</v>
      </c>
      <c r="E12" s="11">
        <f>E13+E19+E23+E43+E53</f>
        <v>1099800</v>
      </c>
      <c r="F12" s="11">
        <f>F13+F19+F23+F43+F53</f>
        <v>4129100</v>
      </c>
      <c r="G12" s="11">
        <f>G13+G19+G23+G43+G53</f>
        <v>5275700</v>
      </c>
      <c r="H12" s="11">
        <f>H13+H19+H23+H43+H53</f>
        <v>5271353</v>
      </c>
      <c r="I12" s="11">
        <f>I13+I19+I23+I43+I53</f>
        <v>5269016</v>
      </c>
      <c r="J12" s="11">
        <f>J13+J19+J23+J43+J53</f>
        <v>4844337</v>
      </c>
      <c r="K12" s="11">
        <f>I12-J12</f>
        <v>424679</v>
      </c>
      <c r="L12" s="11">
        <f>L13+L19+L23+L43+L53</f>
        <v>4328990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25400</v>
      </c>
      <c r="E13" s="11">
        <f>E14+E17</f>
        <v>59000</v>
      </c>
      <c r="F13" s="11">
        <f>F14+F17</f>
        <v>1171900</v>
      </c>
      <c r="G13" s="11">
        <f>G14+G17</f>
        <v>1271765</v>
      </c>
      <c r="H13" s="11">
        <f>H14+H17</f>
        <v>1267418</v>
      </c>
      <c r="I13" s="11">
        <f>I14+I17</f>
        <v>1265125</v>
      </c>
      <c r="J13" s="11">
        <f>J14+J17</f>
        <v>1262011</v>
      </c>
      <c r="K13" s="11">
        <f>I13-J13</f>
        <v>3114</v>
      </c>
      <c r="L13" s="11">
        <f>L14+L17</f>
        <v>1220511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25400</v>
      </c>
      <c r="E14" s="11">
        <f>E15</f>
        <v>59000</v>
      </c>
      <c r="F14" s="11">
        <f>F15</f>
        <v>1171900</v>
      </c>
      <c r="G14" s="11">
        <f>G15</f>
        <v>1250765</v>
      </c>
      <c r="H14" s="11">
        <f>H15</f>
        <v>1246418</v>
      </c>
      <c r="I14" s="11">
        <f>I15</f>
        <v>1246408</v>
      </c>
      <c r="J14" s="11">
        <f>J15</f>
        <v>1243294</v>
      </c>
      <c r="K14" s="11">
        <f>I14-J14</f>
        <v>3114</v>
      </c>
      <c r="L14" s="11">
        <f>L15</f>
        <v>1201794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25400</v>
      </c>
      <c r="E15" s="11">
        <f>E16</f>
        <v>59000</v>
      </c>
      <c r="F15" s="11">
        <f>F16</f>
        <v>1171900</v>
      </c>
      <c r="G15" s="11">
        <f>G16</f>
        <v>1250765</v>
      </c>
      <c r="H15" s="11">
        <f>H16</f>
        <v>1246418</v>
      </c>
      <c r="I15" s="11">
        <f>I16</f>
        <v>1246408</v>
      </c>
      <c r="J15" s="11">
        <f>J16</f>
        <v>1243294</v>
      </c>
      <c r="K15" s="11">
        <f>I15-J15</f>
        <v>3114</v>
      </c>
      <c r="L15" s="11">
        <f>L16</f>
        <v>1201794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25400</v>
      </c>
      <c r="E16" s="11">
        <v>59000</v>
      </c>
      <c r="F16" s="11">
        <v>1171900</v>
      </c>
      <c r="G16" s="11">
        <v>1250765</v>
      </c>
      <c r="H16" s="11">
        <v>1246418</v>
      </c>
      <c r="I16" s="11">
        <v>1246408</v>
      </c>
      <c r="J16" s="11">
        <v>1243294</v>
      </c>
      <c r="K16" s="11">
        <f>I16-J16</f>
        <v>3114</v>
      </c>
      <c r="L16" s="11">
        <v>1201794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21000</v>
      </c>
      <c r="H17" s="11">
        <f>+H18</f>
        <v>21000</v>
      </c>
      <c r="I17" s="11">
        <f>+I18</f>
        <v>18717</v>
      </c>
      <c r="J17" s="11">
        <f>+J18</f>
        <v>18717</v>
      </c>
      <c r="K17" s="11">
        <f>I17-J17</f>
        <v>0</v>
      </c>
      <c r="L17" s="11">
        <f>+L18</f>
        <v>18717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0</v>
      </c>
      <c r="G18" s="11">
        <v>21000</v>
      </c>
      <c r="H18" s="11">
        <v>21000</v>
      </c>
      <c r="I18" s="11">
        <v>18717</v>
      </c>
      <c r="J18" s="11">
        <v>18717</v>
      </c>
      <c r="K18" s="11">
        <f>I18-J18</f>
        <v>0</v>
      </c>
      <c r="L18" s="11">
        <v>18717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63200</v>
      </c>
      <c r="G19" s="11">
        <f>+G20</f>
        <v>68080</v>
      </c>
      <c r="H19" s="11">
        <f>+H20</f>
        <v>68080</v>
      </c>
      <c r="I19" s="11">
        <f>+I20</f>
        <v>68066</v>
      </c>
      <c r="J19" s="11">
        <f>+J20</f>
        <v>68024</v>
      </c>
      <c r="K19" s="11">
        <f>I19-J19</f>
        <v>42</v>
      </c>
      <c r="L19" s="11">
        <f>+L20</f>
        <v>65411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+D21+D22</f>
        <v>0</v>
      </c>
      <c r="E20" s="11">
        <f>+E21+E22</f>
        <v>0</v>
      </c>
      <c r="F20" s="11">
        <f>+F21+F22</f>
        <v>63200</v>
      </c>
      <c r="G20" s="11">
        <f>+G21+G22</f>
        <v>68080</v>
      </c>
      <c r="H20" s="11">
        <f>+H21+H22</f>
        <v>68080</v>
      </c>
      <c r="I20" s="11">
        <f>+I21+I22</f>
        <v>68066</v>
      </c>
      <c r="J20" s="11">
        <f>+J21+J22</f>
        <v>68024</v>
      </c>
      <c r="K20" s="11">
        <f>I20-J20</f>
        <v>42</v>
      </c>
      <c r="L20" s="11">
        <f>+L21+L22</f>
        <v>65411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63200</v>
      </c>
      <c r="G21" s="11">
        <v>68080</v>
      </c>
      <c r="H21" s="11">
        <v>68080</v>
      </c>
      <c r="I21" s="11">
        <v>68066</v>
      </c>
      <c r="J21" s="11">
        <v>68024</v>
      </c>
      <c r="K21" s="11">
        <f>I21-J21</f>
        <v>42</v>
      </c>
      <c r="L21" s="11">
        <v>65132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f>I22-J22</f>
        <v>0</v>
      </c>
      <c r="L22" s="11">
        <v>279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D24+D31+D34+D38</f>
        <v>974700</v>
      </c>
      <c r="E23" s="11">
        <f>E24+E31+E34+E38</f>
        <v>936300</v>
      </c>
      <c r="F23" s="11">
        <f>F24+F31+F34+F38</f>
        <v>2166700</v>
      </c>
      <c r="G23" s="11">
        <f>G24+G31+G34+G38</f>
        <v>2864850</v>
      </c>
      <c r="H23" s="11">
        <f>H24+H31+H34+H38</f>
        <v>2864850</v>
      </c>
      <c r="I23" s="11">
        <f>I24+I31+I34+I38</f>
        <v>2864843</v>
      </c>
      <c r="J23" s="11">
        <f>J24+J31+J34+J38</f>
        <v>2491609</v>
      </c>
      <c r="K23" s="11">
        <f>I23-J23</f>
        <v>373234</v>
      </c>
      <c r="L23" s="11">
        <f>L24+L31+L34+L38</f>
        <v>1860830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774700</v>
      </c>
      <c r="E24" s="11">
        <f>E25+E28+E30</f>
        <v>820300</v>
      </c>
      <c r="F24" s="11">
        <f>F25+F28+F30</f>
        <v>1121700</v>
      </c>
      <c r="G24" s="11">
        <f>G25+G28+G30</f>
        <v>1362300</v>
      </c>
      <c r="H24" s="11">
        <f>H25+H28+H30</f>
        <v>1362300</v>
      </c>
      <c r="I24" s="11">
        <f>I25+I28+I30</f>
        <v>1362300</v>
      </c>
      <c r="J24" s="11">
        <f>J25+J28+J30</f>
        <v>1064129</v>
      </c>
      <c r="K24" s="11">
        <f>I24-J24</f>
        <v>298171</v>
      </c>
      <c r="L24" s="11">
        <f>L25+L28+L30</f>
        <v>450199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774700</v>
      </c>
      <c r="E25" s="11">
        <f>E26+E27</f>
        <v>820300</v>
      </c>
      <c r="F25" s="11">
        <f>F26+F27</f>
        <v>872700</v>
      </c>
      <c r="G25" s="11">
        <f>G26+G27</f>
        <v>954242</v>
      </c>
      <c r="H25" s="11">
        <f>H26+H27</f>
        <v>954242</v>
      </c>
      <c r="I25" s="11">
        <f>I26+I27</f>
        <v>954242</v>
      </c>
      <c r="J25" s="11">
        <f>J26+J27</f>
        <v>676023</v>
      </c>
      <c r="K25" s="11">
        <f>I25-J25</f>
        <v>278219</v>
      </c>
      <c r="L25" s="11">
        <f>L26+L27</f>
        <v>65444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2000</v>
      </c>
      <c r="E26" s="11">
        <v>14200</v>
      </c>
      <c r="F26" s="11">
        <v>42000</v>
      </c>
      <c r="G26" s="11">
        <v>94216</v>
      </c>
      <c r="H26" s="11">
        <v>94216</v>
      </c>
      <c r="I26" s="11">
        <v>94216</v>
      </c>
      <c r="J26" s="11">
        <v>94052</v>
      </c>
      <c r="K26" s="11">
        <f>I26-J26</f>
        <v>164</v>
      </c>
      <c r="L26" s="11">
        <v>10425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772700</v>
      </c>
      <c r="E27" s="11">
        <v>806100</v>
      </c>
      <c r="F27" s="11">
        <v>830700</v>
      </c>
      <c r="G27" s="11">
        <v>860026</v>
      </c>
      <c r="H27" s="11">
        <v>860026</v>
      </c>
      <c r="I27" s="11">
        <v>860026</v>
      </c>
      <c r="J27" s="11">
        <v>581971</v>
      </c>
      <c r="K27" s="11">
        <f>I27-J27</f>
        <v>278055</v>
      </c>
      <c r="L27" s="11">
        <v>55019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209000</v>
      </c>
      <c r="G28" s="11">
        <f>G29</f>
        <v>368058</v>
      </c>
      <c r="H28" s="11">
        <f>H29</f>
        <v>368058</v>
      </c>
      <c r="I28" s="11">
        <f>I29</f>
        <v>368058</v>
      </c>
      <c r="J28" s="11">
        <f>J29</f>
        <v>357826</v>
      </c>
      <c r="K28" s="11">
        <f>I28-J28</f>
        <v>10232</v>
      </c>
      <c r="L28" s="11">
        <f>L29</f>
        <v>354475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209000</v>
      </c>
      <c r="G29" s="11">
        <v>368058</v>
      </c>
      <c r="H29" s="11">
        <v>368058</v>
      </c>
      <c r="I29" s="11">
        <v>368058</v>
      </c>
      <c r="J29" s="11">
        <v>357826</v>
      </c>
      <c r="K29" s="11">
        <f>I29-J29</f>
        <v>10232</v>
      </c>
      <c r="L29" s="11">
        <v>354475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40000</v>
      </c>
      <c r="G30" s="11">
        <v>40000</v>
      </c>
      <c r="H30" s="11">
        <v>40000</v>
      </c>
      <c r="I30" s="11">
        <v>40000</v>
      </c>
      <c r="J30" s="11">
        <v>30280</v>
      </c>
      <c r="K30" s="11">
        <f>I30-J30</f>
        <v>9720</v>
      </c>
      <c r="L30" s="11">
        <v>30280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</f>
        <v>0</v>
      </c>
      <c r="E31" s="11">
        <f>+E32</f>
        <v>19500</v>
      </c>
      <c r="F31" s="11">
        <f>+F32</f>
        <v>0</v>
      </c>
      <c r="G31" s="11">
        <f>+G32</f>
        <v>19500</v>
      </c>
      <c r="H31" s="11">
        <f>+H32</f>
        <v>19500</v>
      </c>
      <c r="I31" s="11">
        <f>+I32</f>
        <v>19500</v>
      </c>
      <c r="J31" s="11">
        <f>+J32</f>
        <v>0</v>
      </c>
      <c r="K31" s="11">
        <f>I31-J31</f>
        <v>19500</v>
      </c>
      <c r="L31" s="11">
        <f>+L32</f>
        <v>0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</f>
        <v>0</v>
      </c>
      <c r="E32" s="11">
        <f>E33</f>
        <v>19500</v>
      </c>
      <c r="F32" s="11">
        <f>F33</f>
        <v>0</v>
      </c>
      <c r="G32" s="11">
        <f>G33</f>
        <v>19500</v>
      </c>
      <c r="H32" s="11">
        <f>H33</f>
        <v>19500</v>
      </c>
      <c r="I32" s="11">
        <f>I33</f>
        <v>19500</v>
      </c>
      <c r="J32" s="11">
        <f>J33</f>
        <v>0</v>
      </c>
      <c r="K32" s="11">
        <f>I32-J32</f>
        <v>19500</v>
      </c>
      <c r="L32" s="11">
        <f>L33</f>
        <v>0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19500</v>
      </c>
      <c r="F33" s="11">
        <v>0</v>
      </c>
      <c r="G33" s="11">
        <v>19500</v>
      </c>
      <c r="H33" s="11">
        <v>19500</v>
      </c>
      <c r="I33" s="11">
        <v>19500</v>
      </c>
      <c r="J33" s="11">
        <v>0</v>
      </c>
      <c r="K33" s="11">
        <f>I33-J33</f>
        <v>19500</v>
      </c>
      <c r="L33" s="11">
        <v>0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D35+D37</f>
        <v>200000</v>
      </c>
      <c r="E34" s="11">
        <f>E35+E37</f>
        <v>96500</v>
      </c>
      <c r="F34" s="11">
        <f>F35+F37</f>
        <v>260000</v>
      </c>
      <c r="G34" s="11">
        <f>G35+G37</f>
        <v>179900</v>
      </c>
      <c r="H34" s="11">
        <f>H35+H37</f>
        <v>179900</v>
      </c>
      <c r="I34" s="11">
        <f>I35+I37</f>
        <v>179900</v>
      </c>
      <c r="J34" s="11">
        <f>J35+J37</f>
        <v>137050</v>
      </c>
      <c r="K34" s="11">
        <f>I34-J34</f>
        <v>42850</v>
      </c>
      <c r="L34" s="11">
        <f>L35+L37</f>
        <v>93661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+D36</f>
        <v>200000</v>
      </c>
      <c r="E35" s="11">
        <f>+E36</f>
        <v>96500</v>
      </c>
      <c r="F35" s="11">
        <f>+F36</f>
        <v>210000</v>
      </c>
      <c r="G35" s="11">
        <f>+G36</f>
        <v>133000</v>
      </c>
      <c r="H35" s="11">
        <f>+H36</f>
        <v>133000</v>
      </c>
      <c r="I35" s="11">
        <f>+I36</f>
        <v>133000</v>
      </c>
      <c r="J35" s="11">
        <f>+J36</f>
        <v>90200</v>
      </c>
      <c r="K35" s="11">
        <f>I35-J35</f>
        <v>42800</v>
      </c>
      <c r="L35" s="11">
        <f>+L36</f>
        <v>46811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200000</v>
      </c>
      <c r="E36" s="11">
        <v>96500</v>
      </c>
      <c r="F36" s="11">
        <v>210000</v>
      </c>
      <c r="G36" s="11">
        <v>133000</v>
      </c>
      <c r="H36" s="11">
        <v>133000</v>
      </c>
      <c r="I36" s="11">
        <v>133000</v>
      </c>
      <c r="J36" s="11">
        <v>90200</v>
      </c>
      <c r="K36" s="11">
        <f>I36-J36</f>
        <v>42800</v>
      </c>
      <c r="L36" s="11">
        <v>46811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50000</v>
      </c>
      <c r="G37" s="11">
        <v>46900</v>
      </c>
      <c r="H37" s="11">
        <v>46900</v>
      </c>
      <c r="I37" s="11">
        <v>46900</v>
      </c>
      <c r="J37" s="11">
        <v>46850</v>
      </c>
      <c r="K37" s="11">
        <f>I37-J37</f>
        <v>50</v>
      </c>
      <c r="L37" s="11">
        <v>46850</v>
      </c>
    </row>
    <row r="38" spans="1:12" s="6" customFormat="1" ht="33" x14ac:dyDescent="0.25">
      <c r="A38" s="10" t="s">
        <v>96</v>
      </c>
      <c r="B38" s="10" t="s">
        <v>97</v>
      </c>
      <c r="C38" s="10" t="s">
        <v>98</v>
      </c>
      <c r="D38" s="11">
        <f>+D39+D41</f>
        <v>0</v>
      </c>
      <c r="E38" s="11">
        <f>+E39+E41</f>
        <v>0</v>
      </c>
      <c r="F38" s="11">
        <f>+F39+F41</f>
        <v>785000</v>
      </c>
      <c r="G38" s="11">
        <f>+G39+G41</f>
        <v>1303150</v>
      </c>
      <c r="H38" s="11">
        <f>+H39+H41</f>
        <v>1303150</v>
      </c>
      <c r="I38" s="11">
        <f>+I39+I41</f>
        <v>1303143</v>
      </c>
      <c r="J38" s="11">
        <f>+J39+J41</f>
        <v>1290430</v>
      </c>
      <c r="K38" s="11">
        <f>I38-J38</f>
        <v>12713</v>
      </c>
      <c r="L38" s="11">
        <f>+L39+L41</f>
        <v>1316970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702000</v>
      </c>
      <c r="G39" s="11">
        <f>G40</f>
        <v>873150</v>
      </c>
      <c r="H39" s="11">
        <f>H40</f>
        <v>873150</v>
      </c>
      <c r="I39" s="11">
        <f>I40</f>
        <v>873143</v>
      </c>
      <c r="J39" s="11">
        <f>J40</f>
        <v>873138</v>
      </c>
      <c r="K39" s="11">
        <f>I39-J39</f>
        <v>5</v>
      </c>
      <c r="L39" s="11">
        <f>L40</f>
        <v>899678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702000</v>
      </c>
      <c r="G40" s="11">
        <v>873150</v>
      </c>
      <c r="H40" s="11">
        <v>873150</v>
      </c>
      <c r="I40" s="11">
        <v>873143</v>
      </c>
      <c r="J40" s="11">
        <v>873138</v>
      </c>
      <c r="K40" s="11">
        <f>I40-J40</f>
        <v>5</v>
      </c>
      <c r="L40" s="11">
        <v>899678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83000</v>
      </c>
      <c r="G41" s="11">
        <f>G42</f>
        <v>430000</v>
      </c>
      <c r="H41" s="11">
        <f>H42</f>
        <v>430000</v>
      </c>
      <c r="I41" s="11">
        <f>I42</f>
        <v>430000</v>
      </c>
      <c r="J41" s="11">
        <f>J42</f>
        <v>417292</v>
      </c>
      <c r="K41" s="11">
        <f>I41-J41</f>
        <v>12708</v>
      </c>
      <c r="L41" s="11">
        <f>L42</f>
        <v>417292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83000</v>
      </c>
      <c r="G42" s="11">
        <v>430000</v>
      </c>
      <c r="H42" s="11">
        <v>430000</v>
      </c>
      <c r="I42" s="11">
        <v>430000</v>
      </c>
      <c r="J42" s="11">
        <v>417292</v>
      </c>
      <c r="K42" s="11">
        <f>I42-J42</f>
        <v>12708</v>
      </c>
      <c r="L42" s="11">
        <v>417292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D44+D49</f>
        <v>30000</v>
      </c>
      <c r="E43" s="11">
        <f>E44+E49</f>
        <v>103500</v>
      </c>
      <c r="F43" s="11">
        <f>F44+F49</f>
        <v>472300</v>
      </c>
      <c r="G43" s="11">
        <f>G44+G49</f>
        <v>606300</v>
      </c>
      <c r="H43" s="11">
        <f>H44+H49</f>
        <v>606300</v>
      </c>
      <c r="I43" s="11">
        <f>I44+I49</f>
        <v>606277</v>
      </c>
      <c r="J43" s="11">
        <f>J44+J49</f>
        <v>573574</v>
      </c>
      <c r="K43" s="11">
        <f>I43-J43</f>
        <v>32703</v>
      </c>
      <c r="L43" s="11">
        <f>L44+L49</f>
        <v>716843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+D45+D47+D48</f>
        <v>20000</v>
      </c>
      <c r="E44" s="11">
        <f>+E45+E47+E48</f>
        <v>93500</v>
      </c>
      <c r="F44" s="11">
        <f>+F45+F47+F48</f>
        <v>362300</v>
      </c>
      <c r="G44" s="11">
        <f>+G45+G47+G48</f>
        <v>445200</v>
      </c>
      <c r="H44" s="11">
        <f>+H45+H47+H48</f>
        <v>445200</v>
      </c>
      <c r="I44" s="11">
        <f>+I45+I47+I48</f>
        <v>445177</v>
      </c>
      <c r="J44" s="11">
        <f>+J45+J47+J48</f>
        <v>422361</v>
      </c>
      <c r="K44" s="11">
        <f>I44-J44</f>
        <v>22816</v>
      </c>
      <c r="L44" s="11">
        <f>+L45+L47+L48</f>
        <v>557542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0</v>
      </c>
      <c r="E45" s="11">
        <f>E46</f>
        <v>9700</v>
      </c>
      <c r="F45" s="11">
        <f>F46</f>
        <v>65000</v>
      </c>
      <c r="G45" s="11">
        <f>G46</f>
        <v>41200</v>
      </c>
      <c r="H45" s="11">
        <f>H46</f>
        <v>41200</v>
      </c>
      <c r="I45" s="11">
        <f>I46</f>
        <v>41200</v>
      </c>
      <c r="J45" s="11">
        <f>J46</f>
        <v>39776</v>
      </c>
      <c r="K45" s="11">
        <f>I45-J45</f>
        <v>1424</v>
      </c>
      <c r="L45" s="11">
        <f>L46</f>
        <v>216057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9700</v>
      </c>
      <c r="F46" s="11">
        <v>65000</v>
      </c>
      <c r="G46" s="11">
        <v>41200</v>
      </c>
      <c r="H46" s="11">
        <v>41200</v>
      </c>
      <c r="I46" s="11">
        <v>41200</v>
      </c>
      <c r="J46" s="11">
        <v>39776</v>
      </c>
      <c r="K46" s="11">
        <f>I46-J46</f>
        <v>1424</v>
      </c>
      <c r="L46" s="11">
        <v>216057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100000</v>
      </c>
      <c r="G47" s="11">
        <v>110000</v>
      </c>
      <c r="H47" s="11">
        <v>110000</v>
      </c>
      <c r="I47" s="11">
        <v>110000</v>
      </c>
      <c r="J47" s="11">
        <v>109692</v>
      </c>
      <c r="K47" s="11">
        <f>I47-J47</f>
        <v>308</v>
      </c>
      <c r="L47" s="11">
        <v>117870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v>20000</v>
      </c>
      <c r="E48" s="11">
        <v>83800</v>
      </c>
      <c r="F48" s="11">
        <v>197300</v>
      </c>
      <c r="G48" s="11">
        <v>294000</v>
      </c>
      <c r="H48" s="11">
        <v>294000</v>
      </c>
      <c r="I48" s="11">
        <v>293977</v>
      </c>
      <c r="J48" s="11">
        <v>272893</v>
      </c>
      <c r="K48" s="11">
        <f>I48-J48</f>
        <v>21084</v>
      </c>
      <c r="L48" s="11">
        <v>223615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+D50+D52</f>
        <v>10000</v>
      </c>
      <c r="E49" s="11">
        <f>+E50+E52</f>
        <v>10000</v>
      </c>
      <c r="F49" s="11">
        <f>+F50+F52</f>
        <v>110000</v>
      </c>
      <c r="G49" s="11">
        <f>+G50+G52</f>
        <v>161100</v>
      </c>
      <c r="H49" s="11">
        <f>+H50+H52</f>
        <v>161100</v>
      </c>
      <c r="I49" s="11">
        <f>+I50+I52</f>
        <v>161100</v>
      </c>
      <c r="J49" s="11">
        <f>+J50+J52</f>
        <v>151213</v>
      </c>
      <c r="K49" s="11">
        <f>I49-J49</f>
        <v>9887</v>
      </c>
      <c r="L49" s="11">
        <f>+L50+L52</f>
        <v>159301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10000</v>
      </c>
      <c r="E50" s="11">
        <f>E51</f>
        <v>0</v>
      </c>
      <c r="F50" s="11">
        <f>F51</f>
        <v>110000</v>
      </c>
      <c r="G50" s="11">
        <f>G51</f>
        <v>151100</v>
      </c>
      <c r="H50" s="11">
        <f>H51</f>
        <v>151100</v>
      </c>
      <c r="I50" s="11">
        <f>I51</f>
        <v>151100</v>
      </c>
      <c r="J50" s="11">
        <f>J51</f>
        <v>151100</v>
      </c>
      <c r="K50" s="11">
        <f>I50-J50</f>
        <v>0</v>
      </c>
      <c r="L50" s="11">
        <f>L51</f>
        <v>159276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10000</v>
      </c>
      <c r="E51" s="11">
        <v>0</v>
      </c>
      <c r="F51" s="11">
        <v>110000</v>
      </c>
      <c r="G51" s="11">
        <v>151100</v>
      </c>
      <c r="H51" s="11">
        <v>151100</v>
      </c>
      <c r="I51" s="11">
        <v>151100</v>
      </c>
      <c r="J51" s="11">
        <v>151100</v>
      </c>
      <c r="K51" s="11">
        <f>I51-J51</f>
        <v>0</v>
      </c>
      <c r="L51" s="11">
        <v>159276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10000</v>
      </c>
      <c r="F52" s="11">
        <v>0</v>
      </c>
      <c r="G52" s="11">
        <v>10000</v>
      </c>
      <c r="H52" s="11">
        <v>10000</v>
      </c>
      <c r="I52" s="11">
        <v>10000</v>
      </c>
      <c r="J52" s="11">
        <v>113</v>
      </c>
      <c r="K52" s="11">
        <f>I52-J52</f>
        <v>9887</v>
      </c>
      <c r="L52" s="11">
        <v>25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+D54+D56</f>
        <v>1000</v>
      </c>
      <c r="E53" s="11">
        <f>+E54+E56</f>
        <v>1000</v>
      </c>
      <c r="F53" s="11">
        <f>+F54+F56</f>
        <v>255000</v>
      </c>
      <c r="G53" s="11">
        <f>+G54+G56</f>
        <v>464705</v>
      </c>
      <c r="H53" s="11">
        <f>+H54+H56</f>
        <v>464705</v>
      </c>
      <c r="I53" s="11">
        <f>+I54+I56</f>
        <v>464705</v>
      </c>
      <c r="J53" s="11">
        <f>+J54+J56</f>
        <v>449119</v>
      </c>
      <c r="K53" s="11">
        <f>I53-J53</f>
        <v>15586</v>
      </c>
      <c r="L53" s="11">
        <f>+L54+L56</f>
        <v>465395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+D55</f>
        <v>0</v>
      </c>
      <c r="E54" s="11">
        <f>+E55</f>
        <v>0</v>
      </c>
      <c r="F54" s="11">
        <f>+F55</f>
        <v>0</v>
      </c>
      <c r="G54" s="11">
        <f>+G55</f>
        <v>11500</v>
      </c>
      <c r="H54" s="11">
        <f>+H55</f>
        <v>11500</v>
      </c>
      <c r="I54" s="11">
        <f>+I55</f>
        <v>11500</v>
      </c>
      <c r="J54" s="11">
        <f>+J55</f>
        <v>11294</v>
      </c>
      <c r="K54" s="11">
        <f>I54-J54</f>
        <v>206</v>
      </c>
      <c r="L54" s="11">
        <f>+L55</f>
        <v>25753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0</v>
      </c>
      <c r="G55" s="11">
        <v>11500</v>
      </c>
      <c r="H55" s="11">
        <v>11500</v>
      </c>
      <c r="I55" s="11">
        <v>11500</v>
      </c>
      <c r="J55" s="11">
        <v>11294</v>
      </c>
      <c r="K55" s="11">
        <f>I55-J55</f>
        <v>206</v>
      </c>
      <c r="L55" s="11">
        <v>25753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1000</v>
      </c>
      <c r="E56" s="11">
        <f>E57</f>
        <v>1000</v>
      </c>
      <c r="F56" s="11">
        <f>F57</f>
        <v>255000</v>
      </c>
      <c r="G56" s="11">
        <f>G57</f>
        <v>453205</v>
      </c>
      <c r="H56" s="11">
        <f>H57</f>
        <v>453205</v>
      </c>
      <c r="I56" s="11">
        <f>I57</f>
        <v>453205</v>
      </c>
      <c r="J56" s="11">
        <f>J57</f>
        <v>437825</v>
      </c>
      <c r="K56" s="11">
        <f>I56-J56</f>
        <v>15380</v>
      </c>
      <c r="L56" s="11">
        <f>L57</f>
        <v>439642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D58</f>
        <v>1000</v>
      </c>
      <c r="E57" s="11">
        <f>E58</f>
        <v>1000</v>
      </c>
      <c r="F57" s="11">
        <f>F58</f>
        <v>255000</v>
      </c>
      <c r="G57" s="11">
        <f>G58</f>
        <v>453205</v>
      </c>
      <c r="H57" s="11">
        <f>H58</f>
        <v>453205</v>
      </c>
      <c r="I57" s="11">
        <f>I58</f>
        <v>453205</v>
      </c>
      <c r="J57" s="11">
        <f>J58</f>
        <v>437825</v>
      </c>
      <c r="K57" s="11">
        <f>I57-J57</f>
        <v>15380</v>
      </c>
      <c r="L57" s="11">
        <f>L58</f>
        <v>439642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1000</v>
      </c>
      <c r="E58" s="11">
        <v>1000</v>
      </c>
      <c r="F58" s="11">
        <v>255000</v>
      </c>
      <c r="G58" s="11">
        <v>453205</v>
      </c>
      <c r="H58" s="11">
        <v>453205</v>
      </c>
      <c r="I58" s="11">
        <v>453205</v>
      </c>
      <c r="J58" s="11">
        <v>437825</v>
      </c>
      <c r="K58" s="11">
        <f>I58-J58</f>
        <v>15380</v>
      </c>
      <c r="L58" s="11">
        <v>439642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-227400</v>
      </c>
      <c r="G59" s="11">
        <v>-300000</v>
      </c>
      <c r="H59" s="11">
        <v>0</v>
      </c>
      <c r="I59" s="11">
        <v>0</v>
      </c>
      <c r="J59" s="11">
        <v>-189218</v>
      </c>
      <c r="K59" s="11">
        <f>I59-J59</f>
        <v>189218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5093</v>
      </c>
      <c r="K60" s="11">
        <f>I60-J60</f>
        <v>-5093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-227400</v>
      </c>
      <c r="G61" s="11">
        <v>-300000</v>
      </c>
      <c r="H61" s="11">
        <v>0</v>
      </c>
      <c r="I61" s="11">
        <v>0</v>
      </c>
      <c r="J61" s="11">
        <v>-189218</v>
      </c>
      <c r="K61" s="11">
        <f>I61-J61</f>
        <v>189218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-227400</v>
      </c>
      <c r="G62" s="11">
        <v>-300000</v>
      </c>
      <c r="H62" s="11">
        <v>0</v>
      </c>
      <c r="I62" s="11">
        <v>0</v>
      </c>
      <c r="J62" s="11">
        <v>-194311</v>
      </c>
      <c r="K62" s="11">
        <f>I62-J62</f>
        <v>194311</v>
      </c>
      <c r="L62" s="11">
        <v>0</v>
      </c>
    </row>
    <row r="63" spans="1:12" s="6" customFormat="1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  <c r="L63" s="9"/>
    </row>
    <row r="64" spans="1:12" x14ac:dyDescent="0.25">
      <c r="A64" s="13" t="s">
        <v>171</v>
      </c>
      <c r="B64" s="13"/>
      <c r="C64" s="13"/>
      <c r="D64" s="13"/>
      <c r="E64" s="13" t="s">
        <v>173</v>
      </c>
      <c r="F64" s="13"/>
      <c r="G64" s="13"/>
      <c r="H64" s="13"/>
      <c r="I64" s="13" t="s">
        <v>174</v>
      </c>
      <c r="J64" s="13"/>
      <c r="K64" s="13"/>
      <c r="L64" s="13"/>
    </row>
    <row r="65" spans="1:12" x14ac:dyDescent="0.25">
      <c r="A65" s="3" t="s">
        <v>172</v>
      </c>
      <c r="B65" s="3"/>
      <c r="C65" s="3"/>
      <c r="D65" s="3"/>
      <c r="E65" s="3"/>
      <c r="F65" s="3"/>
      <c r="G65" s="3"/>
      <c r="H65" s="3"/>
      <c r="I65" s="3" t="s">
        <v>175</v>
      </c>
      <c r="J65" s="3"/>
      <c r="K65" s="3"/>
      <c r="L65" s="3"/>
    </row>
    <row r="127" spans="1:20" x14ac:dyDescent="0.25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4">
    <mergeCell ref="K6:K10"/>
    <mergeCell ref="L6:L10"/>
    <mergeCell ref="A64:D64"/>
    <mergeCell ref="A65:D65"/>
    <mergeCell ref="E64:H64"/>
    <mergeCell ref="E65:H65"/>
    <mergeCell ref="I64:L64"/>
    <mergeCell ref="I65:L6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2023-02-09T10:13:59Z</dcterms:created>
  <dcterms:modified xsi:type="dcterms:W3CDTF">2023-02-09T10:14:05Z</dcterms:modified>
</cp:coreProperties>
</file>