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75418EA0-950E-4289-B793-B1B1A17A2F34}" xr6:coauthVersionLast="43" xr6:coauthVersionMax="43" xr10:uidLastSave="{00000000-0000-0000-0000-000000000000}"/>
  <bookViews>
    <workbookView xWindow="2295" yWindow="2295" windowWidth="15375" windowHeight="7875" activeTab="2" xr2:uid="{C23C2766-6FB6-4A64-A31F-D8FEA9179F3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F23" i="3" s="1"/>
  <c r="K23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F32" i="2"/>
  <c r="K32" i="2" s="1"/>
  <c r="D34" i="2"/>
  <c r="E34" i="2"/>
  <c r="G34" i="2"/>
  <c r="H34" i="2"/>
  <c r="F34" i="2" s="1"/>
  <c r="K34" i="2" s="1"/>
  <c r="I34" i="2"/>
  <c r="J34" i="2"/>
  <c r="F35" i="2"/>
  <c r="K35" i="2"/>
  <c r="F36" i="2"/>
  <c r="K36" i="2" s="1"/>
  <c r="F37" i="2"/>
  <c r="K37" i="2"/>
  <c r="D39" i="2"/>
  <c r="D38" i="2" s="1"/>
  <c r="E39" i="2"/>
  <c r="E38" i="2" s="1"/>
  <c r="G39" i="2"/>
  <c r="H39" i="2"/>
  <c r="H38" i="2" s="1"/>
  <c r="I39" i="2"/>
  <c r="I38" i="2" s="1"/>
  <c r="J39" i="2"/>
  <c r="J38" i="2" s="1"/>
  <c r="F40" i="2"/>
  <c r="K40" i="2" s="1"/>
  <c r="F41" i="2"/>
  <c r="K41" i="2"/>
  <c r="F42" i="2"/>
  <c r="K42" i="2" s="1"/>
  <c r="F43" i="2"/>
  <c r="K43" i="2"/>
  <c r="D45" i="2"/>
  <c r="D44" i="2" s="1"/>
  <c r="E45" i="2"/>
  <c r="E44" i="2" s="1"/>
  <c r="G45" i="2"/>
  <c r="F45" i="2" s="1"/>
  <c r="H45" i="2"/>
  <c r="H44" i="2" s="1"/>
  <c r="I45" i="2"/>
  <c r="I44" i="2" s="1"/>
  <c r="J45" i="2"/>
  <c r="J44" i="2" s="1"/>
  <c r="K45" i="2"/>
  <c r="F46" i="2"/>
  <c r="K46" i="2" s="1"/>
  <c r="E49" i="2"/>
  <c r="E48" i="2" s="1"/>
  <c r="E47" i="2" s="1"/>
  <c r="I49" i="2"/>
  <c r="I48" i="2" s="1"/>
  <c r="D50" i="2"/>
  <c r="D49" i="2" s="1"/>
  <c r="D48" i="2" s="1"/>
  <c r="E50" i="2"/>
  <c r="G50" i="2"/>
  <c r="G49" i="2" s="1"/>
  <c r="H50" i="2"/>
  <c r="F50" i="2" s="1"/>
  <c r="K50" i="2" s="1"/>
  <c r="I50" i="2"/>
  <c r="J50" i="2"/>
  <c r="J49" i="2" s="1"/>
  <c r="J48" i="2" s="1"/>
  <c r="F51" i="2"/>
  <c r="K51" i="2"/>
  <c r="D52" i="2"/>
  <c r="E52" i="2"/>
  <c r="G52" i="2"/>
  <c r="F52" i="2" s="1"/>
  <c r="K52" i="2" s="1"/>
  <c r="H52" i="2"/>
  <c r="I52" i="2"/>
  <c r="J52" i="2"/>
  <c r="F53" i="2"/>
  <c r="K53" i="2" s="1"/>
  <c r="E55" i="2"/>
  <c r="E54" i="2" s="1"/>
  <c r="I55" i="2"/>
  <c r="I54" i="2" s="1"/>
  <c r="D56" i="2"/>
  <c r="D55" i="2" s="1"/>
  <c r="D54" i="2" s="1"/>
  <c r="E56" i="2"/>
  <c r="G56" i="2"/>
  <c r="G55" i="2" s="1"/>
  <c r="H56" i="2"/>
  <c r="F56" i="2" s="1"/>
  <c r="K56" i="2" s="1"/>
  <c r="I56" i="2"/>
  <c r="J56" i="2"/>
  <c r="J55" i="2" s="1"/>
  <c r="J54" i="2" s="1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D60" i="2"/>
  <c r="E60" i="2"/>
  <c r="G60" i="2"/>
  <c r="H60" i="2"/>
  <c r="F60" i="2" s="1"/>
  <c r="K60" i="2" s="1"/>
  <c r="I60" i="2"/>
  <c r="J60" i="2"/>
  <c r="F61" i="2"/>
  <c r="K61" i="2"/>
  <c r="F62" i="2"/>
  <c r="K62" i="2" s="1"/>
  <c r="E64" i="2"/>
  <c r="E63" i="2" s="1"/>
  <c r="D65" i="2"/>
  <c r="D64" i="2" s="1"/>
  <c r="D63" i="2" s="1"/>
  <c r="E65" i="2"/>
  <c r="G65" i="2"/>
  <c r="G64" i="2" s="1"/>
  <c r="H65" i="2"/>
  <c r="F65" i="2" s="1"/>
  <c r="I65" i="2"/>
  <c r="I64" i="2" s="1"/>
  <c r="I63" i="2" s="1"/>
  <c r="J65" i="2"/>
  <c r="J64" i="2" s="1"/>
  <c r="J63" i="2" s="1"/>
  <c r="F66" i="2"/>
  <c r="K66" i="2"/>
  <c r="F67" i="2"/>
  <c r="K67" i="2" s="1"/>
  <c r="F68" i="2"/>
  <c r="K68" i="2"/>
  <c r="D17" i="1"/>
  <c r="D16" i="1" s="1"/>
  <c r="D15" i="1" s="1"/>
  <c r="E17" i="1"/>
  <c r="G17" i="1"/>
  <c r="H17" i="1"/>
  <c r="H16" i="1" s="1"/>
  <c r="H15" i="1" s="1"/>
  <c r="I17" i="1"/>
  <c r="I16" i="1" s="1"/>
  <c r="I15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H28" i="1"/>
  <c r="I28" i="1"/>
  <c r="J28" i="1"/>
  <c r="K28" i="1"/>
  <c r="F29" i="1"/>
  <c r="K29" i="1" s="1"/>
  <c r="F30" i="1"/>
  <c r="K30" i="1"/>
  <c r="F31" i="1"/>
  <c r="K31" i="1" s="1"/>
  <c r="F32" i="1"/>
  <c r="K32" i="1"/>
  <c r="F33" i="1"/>
  <c r="K33" i="1" s="1"/>
  <c r="D35" i="1"/>
  <c r="E35" i="1"/>
  <c r="F35" i="1"/>
  <c r="G35" i="1"/>
  <c r="H35" i="1"/>
  <c r="I35" i="1"/>
  <c r="I34" i="1" s="1"/>
  <c r="J35" i="1"/>
  <c r="F36" i="1"/>
  <c r="K36" i="1"/>
  <c r="F37" i="1"/>
  <c r="K37" i="1" s="1"/>
  <c r="F38" i="1"/>
  <c r="K38" i="1"/>
  <c r="G39" i="1"/>
  <c r="D40" i="1"/>
  <c r="D39" i="1" s="1"/>
  <c r="E40" i="1"/>
  <c r="E39" i="1" s="1"/>
  <c r="E34" i="1" s="1"/>
  <c r="G40" i="1"/>
  <c r="H40" i="1"/>
  <c r="H39" i="1" s="1"/>
  <c r="I40" i="1"/>
  <c r="I39" i="1" s="1"/>
  <c r="J40" i="1"/>
  <c r="J39" i="1" s="1"/>
  <c r="J34" i="1" s="1"/>
  <c r="F41" i="1"/>
  <c r="K41" i="1" s="1"/>
  <c r="F42" i="1"/>
  <c r="K42" i="1"/>
  <c r="F43" i="1"/>
  <c r="K43" i="1" s="1"/>
  <c r="F44" i="1"/>
  <c r="K44" i="1"/>
  <c r="D45" i="1"/>
  <c r="H45" i="1"/>
  <c r="D46" i="1"/>
  <c r="E46" i="1"/>
  <c r="E45" i="1" s="1"/>
  <c r="F46" i="1"/>
  <c r="K46" i="1" s="1"/>
  <c r="G46" i="1"/>
  <c r="G45" i="1" s="1"/>
  <c r="F45" i="1" s="1"/>
  <c r="K45" i="1" s="1"/>
  <c r="H46" i="1"/>
  <c r="I46" i="1"/>
  <c r="I45" i="1" s="1"/>
  <c r="J46" i="1"/>
  <c r="J45" i="1" s="1"/>
  <c r="F47" i="1"/>
  <c r="K47" i="1" s="1"/>
  <c r="I49" i="1"/>
  <c r="I48" i="1" s="1"/>
  <c r="E50" i="1"/>
  <c r="E49" i="1" s="1"/>
  <c r="E48" i="1" s="1"/>
  <c r="I50" i="1"/>
  <c r="J50" i="1"/>
  <c r="J49" i="1" s="1"/>
  <c r="D51" i="1"/>
  <c r="D50" i="1" s="1"/>
  <c r="D49" i="1" s="1"/>
  <c r="D48" i="1" s="1"/>
  <c r="E51" i="1"/>
  <c r="G51" i="1"/>
  <c r="G50" i="1" s="1"/>
  <c r="G49" i="1" s="1"/>
  <c r="H51" i="1"/>
  <c r="H50" i="1" s="1"/>
  <c r="H49" i="1" s="1"/>
  <c r="I51" i="1"/>
  <c r="J51" i="1"/>
  <c r="F52" i="1"/>
  <c r="K52" i="1" s="1"/>
  <c r="D53" i="1"/>
  <c r="E53" i="1"/>
  <c r="F53" i="1"/>
  <c r="K53" i="1" s="1"/>
  <c r="G53" i="1"/>
  <c r="H53" i="1"/>
  <c r="I53" i="1"/>
  <c r="J53" i="1"/>
  <c r="F54" i="1"/>
  <c r="K54" i="1" s="1"/>
  <c r="D56" i="1"/>
  <c r="D55" i="1" s="1"/>
  <c r="H56" i="1"/>
  <c r="H55" i="1" s="1"/>
  <c r="D57" i="1"/>
  <c r="E57" i="1"/>
  <c r="E56" i="1" s="1"/>
  <c r="E55" i="1" s="1"/>
  <c r="F57" i="1"/>
  <c r="G57" i="1"/>
  <c r="G56" i="1" s="1"/>
  <c r="H57" i="1"/>
  <c r="I57" i="1"/>
  <c r="I56" i="1" s="1"/>
  <c r="I55" i="1" s="1"/>
  <c r="J57" i="1"/>
  <c r="J56" i="1" s="1"/>
  <c r="J55" i="1" s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D61" i="1"/>
  <c r="E61" i="1"/>
  <c r="G61" i="1"/>
  <c r="H61" i="1"/>
  <c r="F61" i="1" s="1"/>
  <c r="K61" i="1" s="1"/>
  <c r="I61" i="1"/>
  <c r="J61" i="1"/>
  <c r="F62" i="1"/>
  <c r="K62" i="1" s="1"/>
  <c r="F63" i="1"/>
  <c r="K63" i="1" s="1"/>
  <c r="F64" i="1"/>
  <c r="K64" i="1"/>
  <c r="F65" i="1"/>
  <c r="K65" i="1" s="1"/>
  <c r="J66" i="1"/>
  <c r="D67" i="1"/>
  <c r="D66" i="1" s="1"/>
  <c r="E67" i="1"/>
  <c r="E66" i="1" s="1"/>
  <c r="G67" i="1"/>
  <c r="G66" i="1" s="1"/>
  <c r="H67" i="1"/>
  <c r="H66" i="1" s="1"/>
  <c r="F66" i="1" s="1"/>
  <c r="I67" i="1"/>
  <c r="I66" i="1" s="1"/>
  <c r="J67" i="1"/>
  <c r="F68" i="1"/>
  <c r="K68" i="1"/>
  <c r="D71" i="1"/>
  <c r="D70" i="1" s="1"/>
  <c r="D69" i="1" s="1"/>
  <c r="E71" i="1"/>
  <c r="E70" i="1" s="1"/>
  <c r="E69" i="1" s="1"/>
  <c r="G71" i="1"/>
  <c r="G70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 s="1"/>
  <c r="F73" i="1"/>
  <c r="K73" i="1"/>
  <c r="F74" i="1"/>
  <c r="K74" i="1" s="1"/>
  <c r="F75" i="1"/>
  <c r="K75" i="1" s="1"/>
  <c r="J11" i="3" l="1"/>
  <c r="E11" i="3"/>
  <c r="I11" i="3"/>
  <c r="D11" i="3"/>
  <c r="G18" i="3"/>
  <c r="F18" i="3" s="1"/>
  <c r="K18" i="3" s="1"/>
  <c r="G14" i="3"/>
  <c r="G22" i="3"/>
  <c r="I47" i="2"/>
  <c r="G48" i="2"/>
  <c r="J47" i="2"/>
  <c r="F39" i="2"/>
  <c r="K39" i="2" s="1"/>
  <c r="G38" i="2"/>
  <c r="F38" i="2" s="1"/>
  <c r="K38" i="2" s="1"/>
  <c r="J33" i="2"/>
  <c r="E33" i="2"/>
  <c r="J13" i="2"/>
  <c r="J12" i="2" s="1"/>
  <c r="J11" i="2" s="1"/>
  <c r="E13" i="2"/>
  <c r="E12" i="2" s="1"/>
  <c r="E11" i="2" s="1"/>
  <c r="G63" i="2"/>
  <c r="F55" i="2"/>
  <c r="K55" i="2" s="1"/>
  <c r="G54" i="2"/>
  <c r="F54" i="2" s="1"/>
  <c r="K54" i="2" s="1"/>
  <c r="K65" i="2"/>
  <c r="D47" i="2"/>
  <c r="G44" i="2"/>
  <c r="F44" i="2" s="1"/>
  <c r="K44" i="2" s="1"/>
  <c r="I33" i="2"/>
  <c r="I13" i="2" s="1"/>
  <c r="I12" i="2" s="1"/>
  <c r="I11" i="2" s="1"/>
  <c r="D33" i="2"/>
  <c r="D13" i="2"/>
  <c r="D12" i="2" s="1"/>
  <c r="D11" i="2" s="1"/>
  <c r="G23" i="2"/>
  <c r="G15" i="2"/>
  <c r="H55" i="2"/>
  <c r="H54" i="2" s="1"/>
  <c r="H49" i="2"/>
  <c r="H48" i="2" s="1"/>
  <c r="H47" i="2" s="1"/>
  <c r="H64" i="2"/>
  <c r="H63" i="2" s="1"/>
  <c r="H33" i="2"/>
  <c r="H13" i="2" s="1"/>
  <c r="H12" i="2" s="1"/>
  <c r="H11" i="2" s="1"/>
  <c r="K66" i="1"/>
  <c r="G69" i="1"/>
  <c r="F69" i="1" s="1"/>
  <c r="K69" i="1" s="1"/>
  <c r="F70" i="1"/>
  <c r="K70" i="1" s="1"/>
  <c r="H48" i="1"/>
  <c r="J48" i="1"/>
  <c r="H34" i="1"/>
  <c r="H14" i="1" s="1"/>
  <c r="H13" i="1" s="1"/>
  <c r="D34" i="1"/>
  <c r="D14" i="1" s="1"/>
  <c r="D13" i="1" s="1"/>
  <c r="I14" i="1"/>
  <c r="I13" i="1" s="1"/>
  <c r="F71" i="1"/>
  <c r="K71" i="1" s="1"/>
  <c r="F56" i="1"/>
  <c r="K56" i="1" s="1"/>
  <c r="F51" i="1"/>
  <c r="K51" i="1" s="1"/>
  <c r="F49" i="1"/>
  <c r="K49" i="1" s="1"/>
  <c r="G34" i="1"/>
  <c r="F67" i="1"/>
  <c r="K67" i="1" s="1"/>
  <c r="G55" i="1"/>
  <c r="F55" i="1" s="1"/>
  <c r="K55" i="1" s="1"/>
  <c r="F40" i="1"/>
  <c r="K40" i="1" s="1"/>
  <c r="K35" i="1"/>
  <c r="F25" i="1"/>
  <c r="K25" i="1" s="1"/>
  <c r="K19" i="1"/>
  <c r="F17" i="1"/>
  <c r="K17" i="1" s="1"/>
  <c r="K57" i="1"/>
  <c r="F50" i="1"/>
  <c r="K50" i="1" s="1"/>
  <c r="F39" i="1"/>
  <c r="K39" i="1" s="1"/>
  <c r="G24" i="1"/>
  <c r="J16" i="1"/>
  <c r="J15" i="1" s="1"/>
  <c r="J14" i="1" s="1"/>
  <c r="E16" i="1"/>
  <c r="E15" i="1" s="1"/>
  <c r="E14" i="1" s="1"/>
  <c r="E13" i="1" s="1"/>
  <c r="G16" i="1"/>
  <c r="F22" i="3" l="1"/>
  <c r="K22" i="3" s="1"/>
  <c r="G21" i="3"/>
  <c r="F21" i="3" s="1"/>
  <c r="K21" i="3" s="1"/>
  <c r="F14" i="3"/>
  <c r="K14" i="3" s="1"/>
  <c r="G13" i="3"/>
  <c r="F63" i="2"/>
  <c r="K63" i="2" s="1"/>
  <c r="F23" i="2"/>
  <c r="K23" i="2" s="1"/>
  <c r="G22" i="2"/>
  <c r="F22" i="2" s="1"/>
  <c r="K22" i="2" s="1"/>
  <c r="F48" i="2"/>
  <c r="K48" i="2" s="1"/>
  <c r="G47" i="2"/>
  <c r="F47" i="2" s="1"/>
  <c r="K47" i="2" s="1"/>
  <c r="F49" i="2"/>
  <c r="K49" i="2" s="1"/>
  <c r="F15" i="2"/>
  <c r="K15" i="2" s="1"/>
  <c r="G14" i="2"/>
  <c r="F64" i="2"/>
  <c r="K64" i="2" s="1"/>
  <c r="G33" i="2"/>
  <c r="F33" i="2" s="1"/>
  <c r="K33" i="2" s="1"/>
  <c r="D11" i="1"/>
  <c r="D12" i="1"/>
  <c r="H11" i="1"/>
  <c r="H12" i="1"/>
  <c r="F16" i="1"/>
  <c r="K16" i="1" s="1"/>
  <c r="G15" i="1"/>
  <c r="E11" i="1"/>
  <c r="E12" i="1"/>
  <c r="J13" i="1"/>
  <c r="F34" i="1"/>
  <c r="K34" i="1" s="1"/>
  <c r="G48" i="1"/>
  <c r="F48" i="1" s="1"/>
  <c r="K48" i="1" s="1"/>
  <c r="F24" i="1"/>
  <c r="K24" i="1" s="1"/>
  <c r="G23" i="1"/>
  <c r="F23" i="1" s="1"/>
  <c r="K23" i="1" s="1"/>
  <c r="I11" i="1"/>
  <c r="I12" i="1"/>
  <c r="F13" i="3" l="1"/>
  <c r="K13" i="3" s="1"/>
  <c r="G12" i="3"/>
  <c r="F14" i="2"/>
  <c r="K14" i="2" s="1"/>
  <c r="G13" i="2"/>
  <c r="F15" i="1"/>
  <c r="K15" i="1" s="1"/>
  <c r="G14" i="1"/>
  <c r="J11" i="1"/>
  <c r="J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<sst xmlns="http://schemas.openxmlformats.org/spreadsheetml/2006/main" count="483" uniqueCount="250">
  <si>
    <t>CENTRALIZAT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</si>
  <si>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</si>
  <si>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</si>
  <si>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</si>
  <si>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</si>
  <si>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</si>
  <si>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</si>
  <si>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</si>
  <si>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</si>
  <si>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</si>
  <si>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</si>
  <si>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</si>
  <si>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</si>
  <si>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</si>
  <si>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</si>
  <si>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</si>
  <si>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</si>
  <si>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</si>
  <si>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</si>
  <si>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</si>
  <si>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</si>
  <si>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</si>
  <si>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</si>
  <si>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</si>
  <si>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</si>
  <si>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</si>
  <si>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</si>
  <si>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</si>
  <si>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</si>
  <si>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</si>
  <si>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</si>
  <si>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</si>
  <si>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</si>
  <si>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</si>
  <si>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</si>
  <si>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</si>
  <si>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</si>
  <si>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</si>
  <si>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</si>
  <si>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</si>
  <si>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</si>
  <si>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</si>
  <si>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</si>
  <si>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</si>
  <si>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</si>
  <si>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</si>
  <si>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</si>
  <si>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</si>
  <si>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</si>
  <si>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</si>
  <si>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</si>
  <si>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</si>
  <si>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</si>
  <si>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</si>
  <si>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</si>
  <si>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</si>
  <si>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</si>
  <si>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</si>
  <si>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</si>
  <si>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</si>
  <si>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</si>
  <si>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</si>
  <si>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</si>
  <si>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</si>
  <si>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</si>
  <si>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</si>
  <si>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</si>
  <si>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</si>
  <si>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</si>
  <si>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</si>
  <si>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</si>
  <si>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</si>
  <si>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</si>
  <si>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</si>
  <si>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</si>
  <si>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</si>
  <si>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</si>
  <si>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</si>
  <si>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</si>
  <si>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</si>
  <si>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</si>
  <si>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</si>
  <si>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</si>
  <si>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</si>
  <si>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</si>
  <si>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</si>
  <si>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</si>
  <si>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</si>
  <si>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</si>
  <si>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</si>
  <si>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</si>
  <si>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</si>
  <si>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</si>
  <si>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</si>
  <si>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</si>
  <si>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</si>
  <si>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</si>
  <si>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</si>
  <si>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</si>
  <si>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</si>
  <si>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</si>
  <si>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</si>
  <si>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</si>
  <si>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</si>
  <si>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</si>
  <si>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</si>
  <si>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</si>
  <si>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</si>
  <si>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</si>
  <si>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</si>
  <si>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</si>
  <si>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</si>
  <si>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</si>
  <si>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</si>
  <si>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</si>
  <si>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</si>
  <si>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</si>
  <si>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</si>
  <si>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</si>
  <si>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</si>
  <si>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</si>
  <si>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</si>
  <si>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</si>
  <si>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</si>
  <si>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</si>
  <si>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</si>
  <si>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</si>
  <si>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</si>
  <si>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</si>
  <si>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</si>
  <si>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</si>
  <si>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</si>
  <si>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</si>
  <si>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</si>
  <si>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</si>
  <si>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</si>
  <si>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</si>
  <si>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</si>
  <si>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</si>
  <si>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</si>
  <si>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</si>
  <si>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</si>
  <si>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</si>
  <si>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</si>
  <si>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</si>
  <si>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67</t>
  </si>
  <si>
    <t>Venituri din dobanzi (cod 31.02.03)</t>
  </si>
  <si>
    <t>31.02</t>
  </si>
  <si>
    <t>68</t>
  </si>
  <si>
    <t>Alte venituri din dobanzi</t>
  </si>
  <si>
    <t>31.02.03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</si>
  <si>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</si>
  <si>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</si>
  <si>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</si>
  <si>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</si>
  <si>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</si>
  <si>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</si>
  <si>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</si>
  <si>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</si>
  <si>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</si>
  <si>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</si>
  <si>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</si>
  <si>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</si>
  <si>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</si>
  <si>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</si>
  <si>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</si>
  <si>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</si>
  <si>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</si>
  <si>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</si>
  <si>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</si>
  <si>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</si>
  <si>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</si>
  <si>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</si>
  <si>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</si>
  <si>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</si>
  <si>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</si>
  <si>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</si>
  <si>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</si>
  <si>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</si>
  <si>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</si>
  <si>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</si>
  <si>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111</t>
  </si>
  <si>
    <t>Sume primite din Fondul de Solidaritate al Uniunii Europene</t>
  </si>
  <si>
    <t>37.02.05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</si>
  <si>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</si>
  <si>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</si>
  <si>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</si>
  <si>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</si>
  <si>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</si>
  <si>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</si>
  <si>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</si>
  <si>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</si>
  <si>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</si>
  <si>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</si>
  <si>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</si>
  <si>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</si>
  <si>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</si>
  <si>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</si>
  <si>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</si>
  <si>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</si>
  <si>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</si>
  <si>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</si>
  <si>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</si>
  <si>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</si>
  <si>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</si>
  <si>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</si>
  <si>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</si>
  <si>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</si>
  <si>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</si>
  <si>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</si>
  <si>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</si>
  <si>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</si>
  <si>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</si>
  <si>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</si>
  <si>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</si>
  <si>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</si>
  <si>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</si>
  <si>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</si>
  <si>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</si>
  <si>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</si>
  <si>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</si>
  <si>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</si>
  <si>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</si>
  <si>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</si>
  <si>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</si>
  <si>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</si>
  <si>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</si>
  <si>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</si>
  <si>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58</t>
  </si>
  <si>
    <t>65</t>
  </si>
  <si>
    <t>66</t>
  </si>
  <si>
    <t>82</t>
  </si>
  <si>
    <t>83</t>
  </si>
  <si>
    <t>89</t>
  </si>
  <si>
    <t>98</t>
  </si>
  <si>
    <t>99</t>
  </si>
  <si>
    <t>100</t>
  </si>
  <si>
    <t>101</t>
  </si>
  <si>
    <t>114</t>
  </si>
  <si>
    <t>115</t>
  </si>
  <si>
    <t>116</t>
  </si>
  <si>
    <t>118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</si>
  <si>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</si>
  <si>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</si>
  <si>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</si>
  <si>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</si>
  <si>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</si>
  <si>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</si>
  <si>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19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</si>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</sst>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3CD9F-ECEB-444E-8F4C-F5124F834AC0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D13+D66+D69</f>
        <v>4445172</v>
      </c>
      <c r="E11" s="11">
        <f>E13+E66+E69</f>
        <v>3801272</v>
      </c>
      <c r="F11" s="11">
        <f>G11+H11</f>
        <v>4632504</v>
      </c>
      <c r="G11" s="11">
        <f>G13+G66+G69</f>
        <v>1740345</v>
      </c>
      <c r="H11" s="11">
        <f>H13+H66+H69</f>
        <v>2892159</v>
      </c>
      <c r="I11" s="11">
        <f>I13+I66+I69</f>
        <v>2846327</v>
      </c>
      <c r="J11" s="11">
        <f>J13+J66+J69</f>
        <v>0</v>
      </c>
      <c r="K11" s="11">
        <f>F11-I11-J11</f>
        <v>1786177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D13-D35-D61</f>
        <v>1081100</v>
      </c>
      <c r="E12" s="11">
        <f>E13-E35-E61</f>
        <v>1081100</v>
      </c>
      <c r="F12" s="11">
        <f>G12+H12</f>
        <v>2625557</v>
      </c>
      <c r="G12" s="11">
        <f>G13-G35-G61</f>
        <v>1740345</v>
      </c>
      <c r="H12" s="11">
        <f>H13-H35-H61</f>
        <v>885212</v>
      </c>
      <c r="I12" s="11">
        <f>I13-I35-I61</f>
        <v>839380</v>
      </c>
      <c r="J12" s="11">
        <f>J13-J35-J61</f>
        <v>0</v>
      </c>
      <c r="K12" s="11">
        <f>F12-I12-J12</f>
        <v>1786177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D14+D48</f>
        <v>3529808</v>
      </c>
      <c r="E13" s="11">
        <f>E14+E48</f>
        <v>3007808</v>
      </c>
      <c r="F13" s="11">
        <f>G13+H13</f>
        <v>4159973</v>
      </c>
      <c r="G13" s="11">
        <f>G14+G48</f>
        <v>1740345</v>
      </c>
      <c r="H13" s="11">
        <f>H14+H48</f>
        <v>2419628</v>
      </c>
      <c r="I13" s="11">
        <f>I14+I48</f>
        <v>2373796</v>
      </c>
      <c r="J13" s="11">
        <f>J14+J48</f>
        <v>0</v>
      </c>
      <c r="K13" s="11">
        <f>F13-I13-J13</f>
        <v>1786177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D15+D23+D34+D45</f>
        <v>3294600</v>
      </c>
      <c r="E14" s="11">
        <f>E15+E23+E34+E45</f>
        <v>2772600</v>
      </c>
      <c r="F14" s="11">
        <f>G14+H14</f>
        <v>2819425</v>
      </c>
      <c r="G14" s="11">
        <f>G15+G23+G34+G45</f>
        <v>545164</v>
      </c>
      <c r="H14" s="11">
        <f>H15+H23+H34+H45</f>
        <v>2274261</v>
      </c>
      <c r="I14" s="11">
        <f>I15+I23+I34+I45</f>
        <v>2166086</v>
      </c>
      <c r="J14" s="11">
        <f>J15+J23+J34+J45</f>
        <v>0</v>
      </c>
      <c r="K14" s="11">
        <f>F14-I14-J14</f>
        <v>653339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705000</v>
      </c>
      <c r="E15" s="11">
        <f>+E16</f>
        <v>705000</v>
      </c>
      <c r="F15" s="11">
        <f>G15+H15</f>
        <v>541198</v>
      </c>
      <c r="G15" s="11">
        <f>+G16</f>
        <v>0</v>
      </c>
      <c r="H15" s="11">
        <f>+H16</f>
        <v>541198</v>
      </c>
      <c r="I15" s="11">
        <f>+I16</f>
        <v>541198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705000</v>
      </c>
      <c r="E16" s="11">
        <f>E17+E19</f>
        <v>705000</v>
      </c>
      <c r="F16" s="11">
        <f>G16+H16</f>
        <v>541198</v>
      </c>
      <c r="G16" s="11">
        <f>G17+G19</f>
        <v>0</v>
      </c>
      <c r="H16" s="11">
        <f>H17+H19</f>
        <v>541198</v>
      </c>
      <c r="I16" s="11">
        <f>I17+I19</f>
        <v>541198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2000</v>
      </c>
      <c r="E17" s="11">
        <f>+E18</f>
        <v>2000</v>
      </c>
      <c r="F17" s="11">
        <f>G17+H17</f>
        <v>252</v>
      </c>
      <c r="G17" s="11">
        <f>+G18</f>
        <v>0</v>
      </c>
      <c r="H17" s="11">
        <f>+H18</f>
        <v>252</v>
      </c>
      <c r="I17" s="11">
        <f>+I18</f>
        <v>252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2000</v>
      </c>
      <c r="E18" s="11">
        <v>2000</v>
      </c>
      <c r="F18" s="11">
        <f>G18+H18</f>
        <v>252</v>
      </c>
      <c r="G18" s="11">
        <v>0</v>
      </c>
      <c r="H18" s="11">
        <v>252</v>
      </c>
      <c r="I18" s="11">
        <v>252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703000</v>
      </c>
      <c r="E19" s="11">
        <f>E20+E21+E22</f>
        <v>703000</v>
      </c>
      <c r="F19" s="11">
        <f>G19+H19</f>
        <v>540946</v>
      </c>
      <c r="G19" s="11">
        <f>G20+G21+G22</f>
        <v>0</v>
      </c>
      <c r="H19" s="11">
        <f>H20+H21+H22</f>
        <v>540946</v>
      </c>
      <c r="I19" s="11">
        <f>I20+I21+I22</f>
        <v>540946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151000</v>
      </c>
      <c r="E20" s="11">
        <v>151000</v>
      </c>
      <c r="F20" s="11">
        <f>G20+H20</f>
        <v>112318</v>
      </c>
      <c r="G20" s="11">
        <v>0</v>
      </c>
      <c r="H20" s="11">
        <v>112318</v>
      </c>
      <c r="I20" s="11">
        <v>112318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152000</v>
      </c>
      <c r="E21" s="11">
        <v>152000</v>
      </c>
      <c r="F21" s="11">
        <f>G21+H21</f>
        <v>112132</v>
      </c>
      <c r="G21" s="11">
        <v>0</v>
      </c>
      <c r="H21" s="11">
        <v>112132</v>
      </c>
      <c r="I21" s="11">
        <v>112132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400000</v>
      </c>
      <c r="F22" s="11">
        <f>G22+H22</f>
        <v>316496</v>
      </c>
      <c r="G22" s="11">
        <v>0</v>
      </c>
      <c r="H22" s="11">
        <v>316496</v>
      </c>
      <c r="I22" s="11">
        <v>316496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82600</v>
      </c>
      <c r="E23" s="11">
        <f>E24</f>
        <v>82600</v>
      </c>
      <c r="F23" s="11">
        <f>G23+H23</f>
        <v>454941</v>
      </c>
      <c r="G23" s="11">
        <f>G24</f>
        <v>350868</v>
      </c>
      <c r="H23" s="11">
        <f>H24</f>
        <v>104073</v>
      </c>
      <c r="I23" s="11">
        <f>I24</f>
        <v>74836</v>
      </c>
      <c r="J23" s="11">
        <f>J24</f>
        <v>0</v>
      </c>
      <c r="K23" s="11">
        <f>F23-I23-J23</f>
        <v>380105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D25+D28+D32+D33</f>
        <v>82600</v>
      </c>
      <c r="E24" s="11">
        <f>E25+E28+E32+E33</f>
        <v>82600</v>
      </c>
      <c r="F24" s="11">
        <f>G24+H24</f>
        <v>454941</v>
      </c>
      <c r="G24" s="11">
        <f>G25+G28+G32+G33</f>
        <v>350868</v>
      </c>
      <c r="H24" s="11">
        <f>H25+H28+H32+H33</f>
        <v>104073</v>
      </c>
      <c r="I24" s="11">
        <f>I25+I28+I32+I33</f>
        <v>74836</v>
      </c>
      <c r="J24" s="11">
        <f>J25+J28+J32+J33</f>
        <v>0</v>
      </c>
      <c r="K24" s="11">
        <f>F24-I24-J24</f>
        <v>380105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15000</v>
      </c>
      <c r="E25" s="11">
        <f>E26+E27</f>
        <v>15000</v>
      </c>
      <c r="F25" s="11">
        <f>G25+H25</f>
        <v>49454</v>
      </c>
      <c r="G25" s="11">
        <f>G26+G27</f>
        <v>33578</v>
      </c>
      <c r="H25" s="11">
        <f>H26+H27</f>
        <v>15876</v>
      </c>
      <c r="I25" s="11">
        <f>I26+I27</f>
        <v>12312</v>
      </c>
      <c r="J25" s="11">
        <f>J26+J27</f>
        <v>0</v>
      </c>
      <c r="K25" s="11">
        <f>F25-I25-J25</f>
        <v>37142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14000</v>
      </c>
      <c r="E26" s="11">
        <v>14000</v>
      </c>
      <c r="F26" s="11">
        <f>G26+H26</f>
        <v>48970</v>
      </c>
      <c r="G26" s="11">
        <v>33578</v>
      </c>
      <c r="H26" s="11">
        <v>15392</v>
      </c>
      <c r="I26" s="11">
        <v>11834</v>
      </c>
      <c r="J26" s="11">
        <v>0</v>
      </c>
      <c r="K26" s="11">
        <f>F26-I26-J26</f>
        <v>37136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1000</v>
      </c>
      <c r="E27" s="11">
        <v>1000</v>
      </c>
      <c r="F27" s="11">
        <f>G27+H27</f>
        <v>484</v>
      </c>
      <c r="G27" s="11">
        <v>0</v>
      </c>
      <c r="H27" s="11">
        <v>484</v>
      </c>
      <c r="I27" s="11">
        <v>478</v>
      </c>
      <c r="J27" s="11">
        <v>0</v>
      </c>
      <c r="K27" s="11">
        <f>F27-I27-J27</f>
        <v>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60100</v>
      </c>
      <c r="E28" s="11">
        <f>E29+E30+E31</f>
        <v>60100</v>
      </c>
      <c r="F28" s="11">
        <f>G28+H28</f>
        <v>390994</v>
      </c>
      <c r="G28" s="11">
        <f>G29+G30+G31</f>
        <v>308194</v>
      </c>
      <c r="H28" s="11">
        <f>H29+H30+H31</f>
        <v>82800</v>
      </c>
      <c r="I28" s="11">
        <f>I29+I30+I31</f>
        <v>57943</v>
      </c>
      <c r="J28" s="11">
        <f>J29+J30+J31</f>
        <v>0</v>
      </c>
      <c r="K28" s="11">
        <f>F28-I28-J28</f>
        <v>333051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25000</v>
      </c>
      <c r="E29" s="11">
        <v>25000</v>
      </c>
      <c r="F29" s="11">
        <f>G29+H29</f>
        <v>146612</v>
      </c>
      <c r="G29" s="11">
        <v>113647</v>
      </c>
      <c r="H29" s="11">
        <v>32965</v>
      </c>
      <c r="I29" s="11">
        <v>23260</v>
      </c>
      <c r="J29" s="11">
        <v>0</v>
      </c>
      <c r="K29" s="11">
        <f>F29-I29-J29</f>
        <v>123352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</v>
      </c>
      <c r="E30" s="11">
        <v>100</v>
      </c>
      <c r="F30" s="11">
        <f>G30+H30</f>
        <v>21</v>
      </c>
      <c r="G30" s="11">
        <v>0</v>
      </c>
      <c r="H30" s="11">
        <v>21</v>
      </c>
      <c r="I30" s="11">
        <v>18</v>
      </c>
      <c r="J30" s="11">
        <v>0</v>
      </c>
      <c r="K30" s="11">
        <f>F30-I30-J30</f>
        <v>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35000</v>
      </c>
      <c r="E31" s="11">
        <v>35000</v>
      </c>
      <c r="F31" s="11">
        <f>G31+H31</f>
        <v>244361</v>
      </c>
      <c r="G31" s="11">
        <v>194547</v>
      </c>
      <c r="H31" s="11">
        <v>49814</v>
      </c>
      <c r="I31" s="11">
        <v>34665</v>
      </c>
      <c r="J31" s="11">
        <v>0</v>
      </c>
      <c r="K31" s="11">
        <f>F31-I31-J31</f>
        <v>209696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3500</v>
      </c>
      <c r="E32" s="11">
        <v>3500</v>
      </c>
      <c r="F32" s="11">
        <f>G32+H32</f>
        <v>2109</v>
      </c>
      <c r="G32" s="11">
        <v>0</v>
      </c>
      <c r="H32" s="11">
        <v>2109</v>
      </c>
      <c r="I32" s="11">
        <v>2109</v>
      </c>
      <c r="J32" s="11">
        <v>0</v>
      </c>
      <c r="K32" s="11">
        <f>F32-I32-J32</f>
        <v>0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4000</v>
      </c>
      <c r="E33" s="11">
        <v>4000</v>
      </c>
      <c r="F33" s="11">
        <f>G33+H33</f>
        <v>12384</v>
      </c>
      <c r="G33" s="11">
        <v>9096</v>
      </c>
      <c r="H33" s="11">
        <v>3288</v>
      </c>
      <c r="I33" s="11">
        <v>2472</v>
      </c>
      <c r="J33" s="11">
        <v>0</v>
      </c>
      <c r="K33" s="11">
        <f>F33-I33-J33</f>
        <v>9912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2457000</v>
      </c>
      <c r="E34" s="11">
        <f>E35+E39</f>
        <v>1935000</v>
      </c>
      <c r="F34" s="11">
        <f>G34+H34</f>
        <v>1660244</v>
      </c>
      <c r="G34" s="11">
        <f>G35+G39</f>
        <v>105366</v>
      </c>
      <c r="H34" s="11">
        <f>H35+H39</f>
        <v>1554878</v>
      </c>
      <c r="I34" s="11">
        <f>I35+I39</f>
        <v>1521530</v>
      </c>
      <c r="J34" s="11">
        <f>J35+J39</f>
        <v>0</v>
      </c>
      <c r="K34" s="11">
        <f>F34-I34-J34</f>
        <v>138714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2357000</v>
      </c>
      <c r="E35" s="11">
        <f>+E36+E37+E38</f>
        <v>1835000</v>
      </c>
      <c r="F35" s="11">
        <f>G35+H35</f>
        <v>1442718</v>
      </c>
      <c r="G35" s="11">
        <f>+G36+G37+G38</f>
        <v>0</v>
      </c>
      <c r="H35" s="11">
        <f>+H36+H37+H38</f>
        <v>1442718</v>
      </c>
      <c r="I35" s="11">
        <f>+I36+I37+I38</f>
        <v>1442718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898000</v>
      </c>
      <c r="E36" s="11">
        <v>674000</v>
      </c>
      <c r="F36" s="11">
        <f>G36+H36</f>
        <v>499718</v>
      </c>
      <c r="G36" s="11">
        <v>0</v>
      </c>
      <c r="H36" s="11">
        <v>499718</v>
      </c>
      <c r="I36" s="11">
        <v>499718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170000</v>
      </c>
      <c r="E37" s="11">
        <v>169000</v>
      </c>
      <c r="F37" s="11">
        <f>G37+H37</f>
        <v>9000</v>
      </c>
      <c r="G37" s="11">
        <v>0</v>
      </c>
      <c r="H37" s="11">
        <v>9000</v>
      </c>
      <c r="I37" s="11">
        <v>9000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1289000</v>
      </c>
      <c r="E38" s="11">
        <v>992000</v>
      </c>
      <c r="F38" s="11">
        <f>G38+H38</f>
        <v>934000</v>
      </c>
      <c r="G38" s="11">
        <v>0</v>
      </c>
      <c r="H38" s="11">
        <v>934000</v>
      </c>
      <c r="I38" s="11">
        <v>934000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100000</v>
      </c>
      <c r="E39" s="11">
        <f>E40+E43+E44</f>
        <v>100000</v>
      </c>
      <c r="F39" s="11">
        <f>G39+H39</f>
        <v>217526</v>
      </c>
      <c r="G39" s="11">
        <f>G40+G43+G44</f>
        <v>105366</v>
      </c>
      <c r="H39" s="11">
        <f>H40+H43+H44</f>
        <v>112160</v>
      </c>
      <c r="I39" s="11">
        <f>I40+I43+I44</f>
        <v>78812</v>
      </c>
      <c r="J39" s="11">
        <f>J40+J43+J44</f>
        <v>0</v>
      </c>
      <c r="K39" s="11">
        <f>F39-I39-J39</f>
        <v>138714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41000</v>
      </c>
      <c r="E40" s="11">
        <f>E41+E42</f>
        <v>41000</v>
      </c>
      <c r="F40" s="11">
        <f>G40+H40</f>
        <v>157173</v>
      </c>
      <c r="G40" s="11">
        <f>G41+G42</f>
        <v>96058</v>
      </c>
      <c r="H40" s="11">
        <f>H41+H42</f>
        <v>61115</v>
      </c>
      <c r="I40" s="11">
        <f>I41+I42</f>
        <v>35769</v>
      </c>
      <c r="J40" s="11">
        <f>J41+J42</f>
        <v>0</v>
      </c>
      <c r="K40" s="11">
        <f>F40-I40-J40</f>
        <v>121404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40000</v>
      </c>
      <c r="E41" s="11">
        <v>40000</v>
      </c>
      <c r="F41" s="11">
        <f>G41+H41</f>
        <v>156260</v>
      </c>
      <c r="G41" s="11">
        <v>96058</v>
      </c>
      <c r="H41" s="11">
        <v>60202</v>
      </c>
      <c r="I41" s="11">
        <v>35622</v>
      </c>
      <c r="J41" s="11">
        <v>0</v>
      </c>
      <c r="K41" s="11">
        <f>F41-I41-J41</f>
        <v>120638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913</v>
      </c>
      <c r="G42" s="11">
        <v>0</v>
      </c>
      <c r="H42" s="11">
        <v>913</v>
      </c>
      <c r="I42" s="11">
        <v>147</v>
      </c>
      <c r="J42" s="11">
        <v>0</v>
      </c>
      <c r="K42" s="11">
        <f>F42-I42-J42</f>
        <v>766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4000</v>
      </c>
      <c r="E43" s="11">
        <v>4000</v>
      </c>
      <c r="F43" s="11">
        <f>G43+H43</f>
        <v>2604</v>
      </c>
      <c r="G43" s="11">
        <v>0</v>
      </c>
      <c r="H43" s="11">
        <v>2604</v>
      </c>
      <c r="I43" s="11">
        <v>2604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55000</v>
      </c>
      <c r="E44" s="11">
        <v>55000</v>
      </c>
      <c r="F44" s="11">
        <f>G44+H44</f>
        <v>57749</v>
      </c>
      <c r="G44" s="11">
        <v>9308</v>
      </c>
      <c r="H44" s="11">
        <v>48441</v>
      </c>
      <c r="I44" s="11">
        <v>40439</v>
      </c>
      <c r="J44" s="11">
        <v>0</v>
      </c>
      <c r="K44" s="11">
        <f>F44-I44-J44</f>
        <v>17310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50000</v>
      </c>
      <c r="E45" s="11">
        <f>E46</f>
        <v>50000</v>
      </c>
      <c r="F45" s="11">
        <f>G45+H45</f>
        <v>163042</v>
      </c>
      <c r="G45" s="11">
        <f>G46</f>
        <v>88930</v>
      </c>
      <c r="H45" s="11">
        <f>H46</f>
        <v>74112</v>
      </c>
      <c r="I45" s="11">
        <f>I46</f>
        <v>28522</v>
      </c>
      <c r="J45" s="11">
        <f>J46</f>
        <v>0</v>
      </c>
      <c r="K45" s="11">
        <f>F45-I45-J45</f>
        <v>134520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50000</v>
      </c>
      <c r="E46" s="11">
        <f>E47</f>
        <v>50000</v>
      </c>
      <c r="F46" s="11">
        <f>G46+H46</f>
        <v>163042</v>
      </c>
      <c r="G46" s="11">
        <f>G47</f>
        <v>88930</v>
      </c>
      <c r="H46" s="11">
        <f>H47</f>
        <v>74112</v>
      </c>
      <c r="I46" s="11">
        <f>I47</f>
        <v>28522</v>
      </c>
      <c r="J46" s="11">
        <f>J47</f>
        <v>0</v>
      </c>
      <c r="K46" s="11">
        <f>F46-I46-J46</f>
        <v>134520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50000</v>
      </c>
      <c r="E47" s="11">
        <v>50000</v>
      </c>
      <c r="F47" s="11">
        <f>G47+H47</f>
        <v>163042</v>
      </c>
      <c r="G47" s="11">
        <v>88930</v>
      </c>
      <c r="H47" s="11">
        <v>74112</v>
      </c>
      <c r="I47" s="11">
        <v>28522</v>
      </c>
      <c r="J47" s="11">
        <v>0</v>
      </c>
      <c r="K47" s="11">
        <f>F47-I47-J47</f>
        <v>134520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D49+D55</f>
        <v>235208</v>
      </c>
      <c r="E48" s="11">
        <f>E49+E55</f>
        <v>235208</v>
      </c>
      <c r="F48" s="11">
        <f>G48+H48</f>
        <v>1340548</v>
      </c>
      <c r="G48" s="11">
        <f>G49+G55</f>
        <v>1195181</v>
      </c>
      <c r="H48" s="11">
        <f>H49+H55</f>
        <v>145367</v>
      </c>
      <c r="I48" s="11">
        <f>I49+I55</f>
        <v>207710</v>
      </c>
      <c r="J48" s="11">
        <f>J49+J55</f>
        <v>0</v>
      </c>
      <c r="K48" s="11">
        <f>F48-I48-J48</f>
        <v>1132838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</f>
        <v>35500</v>
      </c>
      <c r="E49" s="11">
        <f>E50+E53</f>
        <v>35500</v>
      </c>
      <c r="F49" s="11">
        <f>G49+H49</f>
        <v>61142</v>
      </c>
      <c r="G49" s="11">
        <f>G50+G53</f>
        <v>32326</v>
      </c>
      <c r="H49" s="11">
        <f>H50+H53</f>
        <v>28816</v>
      </c>
      <c r="I49" s="11">
        <f>I50+I53</f>
        <v>20439</v>
      </c>
      <c r="J49" s="11">
        <f>J50+J53</f>
        <v>0</v>
      </c>
      <c r="K49" s="11">
        <f>F49-I49-J49</f>
        <v>40703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35000</v>
      </c>
      <c r="E50" s="11">
        <f>+E51</f>
        <v>35000</v>
      </c>
      <c r="F50" s="11">
        <f>G50+H50</f>
        <v>60688</v>
      </c>
      <c r="G50" s="11">
        <f>+G51</f>
        <v>32326</v>
      </c>
      <c r="H50" s="11">
        <f>+H51</f>
        <v>28362</v>
      </c>
      <c r="I50" s="11">
        <f>+I51</f>
        <v>19985</v>
      </c>
      <c r="J50" s="11">
        <f>+J51</f>
        <v>0</v>
      </c>
      <c r="K50" s="11">
        <f>F50-I50-J50</f>
        <v>40703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+D52</f>
        <v>35000</v>
      </c>
      <c r="E51" s="11">
        <f>+E52</f>
        <v>35000</v>
      </c>
      <c r="F51" s="11">
        <f>G51+H51</f>
        <v>60688</v>
      </c>
      <c r="G51" s="11">
        <f>+G52</f>
        <v>32326</v>
      </c>
      <c r="H51" s="11">
        <f>+H52</f>
        <v>28362</v>
      </c>
      <c r="I51" s="11">
        <f>+I52</f>
        <v>19985</v>
      </c>
      <c r="J51" s="11">
        <f>+J52</f>
        <v>0</v>
      </c>
      <c r="K51" s="11">
        <f>F51-I51-J51</f>
        <v>40703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35000</v>
      </c>
      <c r="E52" s="11">
        <v>35000</v>
      </c>
      <c r="F52" s="11">
        <f>G52+H52</f>
        <v>60688</v>
      </c>
      <c r="G52" s="11">
        <v>32326</v>
      </c>
      <c r="H52" s="11">
        <v>28362</v>
      </c>
      <c r="I52" s="11">
        <v>19985</v>
      </c>
      <c r="J52" s="11">
        <v>0</v>
      </c>
      <c r="K52" s="11">
        <f>F52-I52-J52</f>
        <v>40703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f>D54</f>
        <v>500</v>
      </c>
      <c r="E53" s="11">
        <f>E54</f>
        <v>500</v>
      </c>
      <c r="F53" s="11">
        <f>G53+H53</f>
        <v>454</v>
      </c>
      <c r="G53" s="11">
        <f>G54</f>
        <v>0</v>
      </c>
      <c r="H53" s="11">
        <f>H54</f>
        <v>454</v>
      </c>
      <c r="I53" s="11">
        <f>I54</f>
        <v>454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500</v>
      </c>
      <c r="E54" s="11">
        <v>500</v>
      </c>
      <c r="F54" s="11">
        <f>G54+H54</f>
        <v>454</v>
      </c>
      <c r="G54" s="11">
        <v>0</v>
      </c>
      <c r="H54" s="11">
        <v>454</v>
      </c>
      <c r="I54" s="11">
        <v>454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+D56+D59+D61</f>
        <v>199708</v>
      </c>
      <c r="E55" s="11">
        <f>+E56+E59+E61</f>
        <v>199708</v>
      </c>
      <c r="F55" s="11">
        <f>G55+H55</f>
        <v>1279406</v>
      </c>
      <c r="G55" s="11">
        <f>+G56+G59+G61</f>
        <v>1162855</v>
      </c>
      <c r="H55" s="11">
        <f>+H56+H59+H61</f>
        <v>116551</v>
      </c>
      <c r="I55" s="11">
        <f>+I56+I59+I61</f>
        <v>187271</v>
      </c>
      <c r="J55" s="11">
        <f>+J56+J59+J61</f>
        <v>0</v>
      </c>
      <c r="K55" s="11">
        <f>F55-I55-J55</f>
        <v>1092135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103000</v>
      </c>
      <c r="E56" s="11">
        <f>E57</f>
        <v>103000</v>
      </c>
      <c r="F56" s="11">
        <f>G56+H56</f>
        <v>1179802</v>
      </c>
      <c r="G56" s="11">
        <f>G57</f>
        <v>1158300</v>
      </c>
      <c r="H56" s="11">
        <f>H57</f>
        <v>21502</v>
      </c>
      <c r="I56" s="11">
        <f>I57</f>
        <v>92222</v>
      </c>
      <c r="J56" s="11">
        <f>J57</f>
        <v>0</v>
      </c>
      <c r="K56" s="11">
        <f>F56-I56-J56</f>
        <v>1087580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103000</v>
      </c>
      <c r="E57" s="11">
        <f>E58</f>
        <v>103000</v>
      </c>
      <c r="F57" s="11">
        <f>G57+H57</f>
        <v>1179802</v>
      </c>
      <c r="G57" s="11">
        <f>G58</f>
        <v>1158300</v>
      </c>
      <c r="H57" s="11">
        <f>H58</f>
        <v>21502</v>
      </c>
      <c r="I57" s="11">
        <f>I58</f>
        <v>92222</v>
      </c>
      <c r="J57" s="11">
        <f>J58</f>
        <v>0</v>
      </c>
      <c r="K57" s="11">
        <f>F57-I57-J57</f>
        <v>1087580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103000</v>
      </c>
      <c r="E58" s="11">
        <v>103000</v>
      </c>
      <c r="F58" s="11">
        <f>G58+H58</f>
        <v>1179802</v>
      </c>
      <c r="G58" s="11">
        <v>1158300</v>
      </c>
      <c r="H58" s="11">
        <v>21502</v>
      </c>
      <c r="I58" s="11">
        <v>92222</v>
      </c>
      <c r="J58" s="11">
        <v>0</v>
      </c>
      <c r="K58" s="11">
        <f>F58-I58-J58</f>
        <v>1087580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</f>
        <v>5000</v>
      </c>
      <c r="E59" s="11">
        <f>+E60</f>
        <v>5000</v>
      </c>
      <c r="F59" s="11">
        <f>G59+H59</f>
        <v>7906</v>
      </c>
      <c r="G59" s="11">
        <f>+G60</f>
        <v>4555</v>
      </c>
      <c r="H59" s="11">
        <f>+H60</f>
        <v>3351</v>
      </c>
      <c r="I59" s="11">
        <f>+I60</f>
        <v>3351</v>
      </c>
      <c r="J59" s="11">
        <f>+J60</f>
        <v>0</v>
      </c>
      <c r="K59" s="11">
        <f>F59-I59-J59</f>
        <v>4555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5000</v>
      </c>
      <c r="E60" s="11">
        <v>5000</v>
      </c>
      <c r="F60" s="11">
        <f>G60+H60</f>
        <v>7906</v>
      </c>
      <c r="G60" s="11">
        <v>4555</v>
      </c>
      <c r="H60" s="11">
        <v>3351</v>
      </c>
      <c r="I60" s="11">
        <v>3351</v>
      </c>
      <c r="J60" s="11">
        <v>0</v>
      </c>
      <c r="K60" s="11">
        <f>F60-I60-J60</f>
        <v>4555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D62+D63+D64+D65</f>
        <v>91708</v>
      </c>
      <c r="E61" s="11">
        <f>E62+E63+E64+E65</f>
        <v>91708</v>
      </c>
      <c r="F61" s="11">
        <f>G61+H61</f>
        <v>91698</v>
      </c>
      <c r="G61" s="11">
        <f>G62+G63+G64+G65</f>
        <v>0</v>
      </c>
      <c r="H61" s="11">
        <f>H62+H63+H64+H65</f>
        <v>91698</v>
      </c>
      <c r="I61" s="11">
        <f>I62+I63+I64+I65</f>
        <v>91698</v>
      </c>
      <c r="J61" s="11">
        <f>J62+J63+J64+J65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12300</v>
      </c>
      <c r="E62" s="11">
        <v>12300</v>
      </c>
      <c r="F62" s="11">
        <f>G62+H62</f>
        <v>12290</v>
      </c>
      <c r="G62" s="11">
        <v>0</v>
      </c>
      <c r="H62" s="11">
        <v>12290</v>
      </c>
      <c r="I62" s="11">
        <v>12290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-81200</v>
      </c>
      <c r="E63" s="11">
        <v>-81200</v>
      </c>
      <c r="F63" s="11">
        <f>G63+H63</f>
        <v>-32074</v>
      </c>
      <c r="G63" s="11">
        <v>0</v>
      </c>
      <c r="H63" s="11">
        <v>-32074</v>
      </c>
      <c r="I63" s="11">
        <v>-32074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81200</v>
      </c>
      <c r="E64" s="11">
        <v>81200</v>
      </c>
      <c r="F64" s="11">
        <f>G64+H64</f>
        <v>32074</v>
      </c>
      <c r="G64" s="11">
        <v>0</v>
      </c>
      <c r="H64" s="11">
        <v>32074</v>
      </c>
      <c r="I64" s="11">
        <v>32074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79408</v>
      </c>
      <c r="E65" s="11">
        <v>79408</v>
      </c>
      <c r="F65" s="11">
        <f>G65+H65</f>
        <v>79408</v>
      </c>
      <c r="G65" s="11">
        <v>0</v>
      </c>
      <c r="H65" s="11">
        <v>79408</v>
      </c>
      <c r="I65" s="11">
        <v>79408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0</v>
      </c>
      <c r="E66" s="11">
        <f>E67</f>
        <v>0</v>
      </c>
      <c r="F66" s="11">
        <f>G66+H66</f>
        <v>190996</v>
      </c>
      <c r="G66" s="11">
        <f>G67</f>
        <v>0</v>
      </c>
      <c r="H66" s="11">
        <f>H67</f>
        <v>190996</v>
      </c>
      <c r="I66" s="11">
        <f>I67</f>
        <v>190996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0</v>
      </c>
      <c r="E67" s="11">
        <f>+E68</f>
        <v>0</v>
      </c>
      <c r="F67" s="11">
        <f>G67+H67</f>
        <v>190996</v>
      </c>
      <c r="G67" s="11">
        <f>+G68</f>
        <v>0</v>
      </c>
      <c r="H67" s="11">
        <f>+H68</f>
        <v>190996</v>
      </c>
      <c r="I67" s="11">
        <f>+I68</f>
        <v>190996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0</v>
      </c>
      <c r="F68" s="11">
        <f>G68+H68</f>
        <v>190996</v>
      </c>
      <c r="G68" s="11">
        <v>0</v>
      </c>
      <c r="H68" s="11">
        <v>190996</v>
      </c>
      <c r="I68" s="11">
        <v>190996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915364</v>
      </c>
      <c r="E69" s="11">
        <f>E70</f>
        <v>793464</v>
      </c>
      <c r="F69" s="11">
        <f>G69+H69</f>
        <v>281535</v>
      </c>
      <c r="G69" s="11">
        <f>G70</f>
        <v>0</v>
      </c>
      <c r="H69" s="11">
        <f>H70</f>
        <v>281535</v>
      </c>
      <c r="I69" s="11">
        <f>I70</f>
        <v>281535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</f>
        <v>915364</v>
      </c>
      <c r="E70" s="11">
        <f>E71</f>
        <v>793464</v>
      </c>
      <c r="F70" s="11">
        <f>G70+H70</f>
        <v>281535</v>
      </c>
      <c r="G70" s="11">
        <f>G71</f>
        <v>0</v>
      </c>
      <c r="H70" s="11">
        <f>H71</f>
        <v>281535</v>
      </c>
      <c r="I70" s="11">
        <f>I71</f>
        <v>281535</v>
      </c>
      <c r="J70" s="11">
        <f>J71</f>
        <v>0</v>
      </c>
      <c r="K70" s="11">
        <f>F70-I70-J70</f>
        <v>0</v>
      </c>
    </row>
    <row r="71" spans="1:12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+D72+D73+D74+D75</f>
        <v>915364</v>
      </c>
      <c r="E71" s="11">
        <f>+E72+E73+E74+E75</f>
        <v>793464</v>
      </c>
      <c r="F71" s="11">
        <f>G71+H71</f>
        <v>281535</v>
      </c>
      <c r="G71" s="11">
        <f>+G72+G73+G74+G75</f>
        <v>0</v>
      </c>
      <c r="H71" s="11">
        <f>+H72+H73+H74+H75</f>
        <v>281535</v>
      </c>
      <c r="I71" s="11">
        <f>+I72+I73+I74+I75</f>
        <v>281535</v>
      </c>
      <c r="J71" s="11">
        <f>+J72+J73+J74+J75</f>
        <v>0</v>
      </c>
      <c r="K71" s="11">
        <f>F71-I71-J71</f>
        <v>0</v>
      </c>
    </row>
    <row r="72" spans="1:12" s="6" customFormat="1" x14ac:dyDescent="0.25">
      <c r="A72" s="10" t="s">
        <v>202</v>
      </c>
      <c r="B72" s="10" t="s">
        <v>203</v>
      </c>
      <c r="C72" s="10" t="s">
        <v>204</v>
      </c>
      <c r="D72" s="11">
        <v>170000</v>
      </c>
      <c r="E72" s="11">
        <v>170000</v>
      </c>
      <c r="F72" s="11">
        <f>G72+H72</f>
        <v>170000</v>
      </c>
      <c r="G72" s="11">
        <v>0</v>
      </c>
      <c r="H72" s="11">
        <v>170000</v>
      </c>
      <c r="I72" s="11">
        <v>170000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53800</v>
      </c>
      <c r="E73" s="11">
        <v>25000</v>
      </c>
      <c r="F73" s="11">
        <f>G73+H73</f>
        <v>3089</v>
      </c>
      <c r="G73" s="11">
        <v>0</v>
      </c>
      <c r="H73" s="11">
        <v>3089</v>
      </c>
      <c r="I73" s="11">
        <v>3089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106700</v>
      </c>
      <c r="E74" s="11">
        <v>53600</v>
      </c>
      <c r="F74" s="11">
        <f>G74+H74</f>
        <v>49531</v>
      </c>
      <c r="G74" s="11">
        <v>0</v>
      </c>
      <c r="H74" s="11">
        <v>49531</v>
      </c>
      <c r="I74" s="11">
        <v>49531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584864</v>
      </c>
      <c r="E75" s="11">
        <v>544864</v>
      </c>
      <c r="F75" s="11">
        <f>G75+H75</f>
        <v>58915</v>
      </c>
      <c r="G75" s="11">
        <v>0</v>
      </c>
      <c r="H75" s="11">
        <v>58915</v>
      </c>
      <c r="I75" s="11">
        <v>58915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/>
      <c r="F78" s="3"/>
      <c r="G78" s="3"/>
      <c r="H78" s="3"/>
      <c r="I78" s="3" t="s">
        <v>218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CEBE0-B6E7-4658-B1ED-F7942AE70791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D12+D63</f>
        <v>3699700</v>
      </c>
      <c r="E11" s="11">
        <f>E12+E63</f>
        <v>3095800</v>
      </c>
      <c r="F11" s="11">
        <f>G11+H11</f>
        <v>4271111</v>
      </c>
      <c r="G11" s="11">
        <f>G12+G63</f>
        <v>1740345</v>
      </c>
      <c r="H11" s="11">
        <f>H12+H63</f>
        <v>2530766</v>
      </c>
      <c r="I11" s="11">
        <f>I12+I63</f>
        <v>2484934</v>
      </c>
      <c r="J11" s="11">
        <f>J12+J63</f>
        <v>0</v>
      </c>
      <c r="K11" s="11">
        <f>F11-I11-J11</f>
        <v>1786177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D13+D47</f>
        <v>3369200</v>
      </c>
      <c r="E12" s="11">
        <f>E13+E47</f>
        <v>2847200</v>
      </c>
      <c r="F12" s="11">
        <f>G12+H12</f>
        <v>4048491</v>
      </c>
      <c r="G12" s="11">
        <f>G13+G47</f>
        <v>1740345</v>
      </c>
      <c r="H12" s="11">
        <f>H13+H47</f>
        <v>2308146</v>
      </c>
      <c r="I12" s="11">
        <f>I13+I47</f>
        <v>2262314</v>
      </c>
      <c r="J12" s="11">
        <f>J13+J47</f>
        <v>0</v>
      </c>
      <c r="K12" s="11">
        <f>F12-I12-J12</f>
        <v>1786177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D14+D22+D33+D44</f>
        <v>3294600</v>
      </c>
      <c r="E13" s="11">
        <f>E14+E22+E33+E44</f>
        <v>2772600</v>
      </c>
      <c r="F13" s="11">
        <f>G13+H13</f>
        <v>2819425</v>
      </c>
      <c r="G13" s="11">
        <f>G14+G22+G33+G44</f>
        <v>545164</v>
      </c>
      <c r="H13" s="11">
        <f>H14+H22+H33+H44</f>
        <v>2274261</v>
      </c>
      <c r="I13" s="11">
        <f>I14+I22+I33+I44</f>
        <v>2166086</v>
      </c>
      <c r="J13" s="11">
        <f>J14+J22+J33+J44</f>
        <v>0</v>
      </c>
      <c r="K13" s="11">
        <f>F13-I13-J13</f>
        <v>653339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705000</v>
      </c>
      <c r="E14" s="11">
        <f>+E15</f>
        <v>705000</v>
      </c>
      <c r="F14" s="11">
        <f>G14+H14</f>
        <v>541198</v>
      </c>
      <c r="G14" s="11">
        <f>+G15</f>
        <v>0</v>
      </c>
      <c r="H14" s="11">
        <f>+H15</f>
        <v>541198</v>
      </c>
      <c r="I14" s="11">
        <f>+I15</f>
        <v>541198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705000</v>
      </c>
      <c r="E15" s="11">
        <f>E16+E18</f>
        <v>705000</v>
      </c>
      <c r="F15" s="11">
        <f>G15+H15</f>
        <v>541198</v>
      </c>
      <c r="G15" s="11">
        <f>G16+G18</f>
        <v>0</v>
      </c>
      <c r="H15" s="11">
        <f>H16+H18</f>
        <v>541198</v>
      </c>
      <c r="I15" s="11">
        <f>I16+I18</f>
        <v>541198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2000</v>
      </c>
      <c r="E16" s="11">
        <f>+E17</f>
        <v>2000</v>
      </c>
      <c r="F16" s="11">
        <f>G16+H16</f>
        <v>252</v>
      </c>
      <c r="G16" s="11">
        <f>+G17</f>
        <v>0</v>
      </c>
      <c r="H16" s="11">
        <f>+H17</f>
        <v>252</v>
      </c>
      <c r="I16" s="11">
        <f>+I17</f>
        <v>252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2000</v>
      </c>
      <c r="E17" s="11">
        <v>2000</v>
      </c>
      <c r="F17" s="11">
        <f>G17+H17</f>
        <v>252</v>
      </c>
      <c r="G17" s="11">
        <v>0</v>
      </c>
      <c r="H17" s="11">
        <v>252</v>
      </c>
      <c r="I17" s="11">
        <v>252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703000</v>
      </c>
      <c r="E18" s="11">
        <f>E19+E20+E21</f>
        <v>703000</v>
      </c>
      <c r="F18" s="11">
        <f>G18+H18</f>
        <v>540946</v>
      </c>
      <c r="G18" s="11">
        <f>G19+G20+G21</f>
        <v>0</v>
      </c>
      <c r="H18" s="11">
        <f>H19+H20+H21</f>
        <v>540946</v>
      </c>
      <c r="I18" s="11">
        <f>I19+I20+I21</f>
        <v>540946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151000</v>
      </c>
      <c r="E19" s="11">
        <v>151000</v>
      </c>
      <c r="F19" s="11">
        <f>G19+H19</f>
        <v>112318</v>
      </c>
      <c r="G19" s="11">
        <v>0</v>
      </c>
      <c r="H19" s="11">
        <v>112318</v>
      </c>
      <c r="I19" s="11">
        <v>112318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152000</v>
      </c>
      <c r="E20" s="11">
        <v>152000</v>
      </c>
      <c r="F20" s="11">
        <f>G20+H20</f>
        <v>112132</v>
      </c>
      <c r="G20" s="11">
        <v>0</v>
      </c>
      <c r="H20" s="11">
        <v>112132</v>
      </c>
      <c r="I20" s="11">
        <v>112132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400000</v>
      </c>
      <c r="F21" s="11">
        <f>G21+H21</f>
        <v>316496</v>
      </c>
      <c r="G21" s="11">
        <v>0</v>
      </c>
      <c r="H21" s="11">
        <v>316496</v>
      </c>
      <c r="I21" s="11">
        <v>316496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223</v>
      </c>
      <c r="B22" s="10" t="s">
        <v>56</v>
      </c>
      <c r="C22" s="10" t="s">
        <v>57</v>
      </c>
      <c r="D22" s="11">
        <f>D23</f>
        <v>82600</v>
      </c>
      <c r="E22" s="11">
        <f>E23</f>
        <v>82600</v>
      </c>
      <c r="F22" s="11">
        <f>G22+H22</f>
        <v>454941</v>
      </c>
      <c r="G22" s="11">
        <f>G23</f>
        <v>350868</v>
      </c>
      <c r="H22" s="11">
        <f>H23</f>
        <v>104073</v>
      </c>
      <c r="I22" s="11">
        <f>I23</f>
        <v>74836</v>
      </c>
      <c r="J22" s="11">
        <f>J23</f>
        <v>0</v>
      </c>
      <c r="K22" s="11">
        <f>F22-I22-J22</f>
        <v>380105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D24+D27+D31+D32</f>
        <v>82600</v>
      </c>
      <c r="E23" s="11">
        <f>E24+E27+E31+E32</f>
        <v>82600</v>
      </c>
      <c r="F23" s="11">
        <f>G23+H23</f>
        <v>454941</v>
      </c>
      <c r="G23" s="11">
        <f>G24+G27+G31+G32</f>
        <v>350868</v>
      </c>
      <c r="H23" s="11">
        <f>H24+H27+H31+H32</f>
        <v>104073</v>
      </c>
      <c r="I23" s="11">
        <f>I24+I27+I31+I32</f>
        <v>74836</v>
      </c>
      <c r="J23" s="11">
        <f>J24+J27+J31+J32</f>
        <v>0</v>
      </c>
      <c r="K23" s="11">
        <f>F23-I23-J23</f>
        <v>380105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15000</v>
      </c>
      <c r="E24" s="11">
        <f>E25+E26</f>
        <v>15000</v>
      </c>
      <c r="F24" s="11">
        <f>G24+H24</f>
        <v>49454</v>
      </c>
      <c r="G24" s="11">
        <f>G25+G26</f>
        <v>33578</v>
      </c>
      <c r="H24" s="11">
        <f>H25+H26</f>
        <v>15876</v>
      </c>
      <c r="I24" s="11">
        <f>I25+I26</f>
        <v>12312</v>
      </c>
      <c r="J24" s="11">
        <f>J25+J26</f>
        <v>0</v>
      </c>
      <c r="K24" s="11">
        <f>F24-I24-J24</f>
        <v>37142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14000</v>
      </c>
      <c r="E25" s="11">
        <v>14000</v>
      </c>
      <c r="F25" s="11">
        <f>G25+H25</f>
        <v>48970</v>
      </c>
      <c r="G25" s="11">
        <v>33578</v>
      </c>
      <c r="H25" s="11">
        <v>15392</v>
      </c>
      <c r="I25" s="11">
        <v>11834</v>
      </c>
      <c r="J25" s="11">
        <v>0</v>
      </c>
      <c r="K25" s="11">
        <f>F25-I25-J25</f>
        <v>37136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1000</v>
      </c>
      <c r="E26" s="11">
        <v>1000</v>
      </c>
      <c r="F26" s="11">
        <f>G26+H26</f>
        <v>484</v>
      </c>
      <c r="G26" s="11">
        <v>0</v>
      </c>
      <c r="H26" s="11">
        <v>484</v>
      </c>
      <c r="I26" s="11">
        <v>478</v>
      </c>
      <c r="J26" s="11">
        <v>0</v>
      </c>
      <c r="K26" s="11">
        <f>F26-I26-J26</f>
        <v>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60100</v>
      </c>
      <c r="E27" s="11">
        <f>E28+E29+E30</f>
        <v>60100</v>
      </c>
      <c r="F27" s="11">
        <f>G27+H27</f>
        <v>390994</v>
      </c>
      <c r="G27" s="11">
        <f>G28+G29+G30</f>
        <v>308194</v>
      </c>
      <c r="H27" s="11">
        <f>H28+H29+H30</f>
        <v>82800</v>
      </c>
      <c r="I27" s="11">
        <f>I28+I29+I30</f>
        <v>57943</v>
      </c>
      <c r="J27" s="11">
        <f>J28+J29+J30</f>
        <v>0</v>
      </c>
      <c r="K27" s="11">
        <f>F27-I27-J27</f>
        <v>333051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25000</v>
      </c>
      <c r="E28" s="11">
        <v>25000</v>
      </c>
      <c r="F28" s="11">
        <f>G28+H28</f>
        <v>146612</v>
      </c>
      <c r="G28" s="11">
        <v>113647</v>
      </c>
      <c r="H28" s="11">
        <v>32965</v>
      </c>
      <c r="I28" s="11">
        <v>23260</v>
      </c>
      <c r="J28" s="11">
        <v>0</v>
      </c>
      <c r="K28" s="11">
        <f>F28-I28-J28</f>
        <v>123352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100</v>
      </c>
      <c r="E29" s="11">
        <v>100</v>
      </c>
      <c r="F29" s="11">
        <f>G29+H29</f>
        <v>21</v>
      </c>
      <c r="G29" s="11">
        <v>0</v>
      </c>
      <c r="H29" s="11">
        <v>21</v>
      </c>
      <c r="I29" s="11">
        <v>18</v>
      </c>
      <c r="J29" s="11">
        <v>0</v>
      </c>
      <c r="K29" s="11">
        <f>F29-I29-J29</f>
        <v>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35000</v>
      </c>
      <c r="E30" s="11">
        <v>35000</v>
      </c>
      <c r="F30" s="11">
        <f>G30+H30</f>
        <v>244361</v>
      </c>
      <c r="G30" s="11">
        <v>194547</v>
      </c>
      <c r="H30" s="11">
        <v>49814</v>
      </c>
      <c r="I30" s="11">
        <v>34665</v>
      </c>
      <c r="J30" s="11">
        <v>0</v>
      </c>
      <c r="K30" s="11">
        <f>F30-I30-J30</f>
        <v>209696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3500</v>
      </c>
      <c r="E31" s="11">
        <v>3500</v>
      </c>
      <c r="F31" s="11">
        <f>G31+H31</f>
        <v>2109</v>
      </c>
      <c r="G31" s="11">
        <v>0</v>
      </c>
      <c r="H31" s="11">
        <v>2109</v>
      </c>
      <c r="I31" s="11">
        <v>2109</v>
      </c>
      <c r="J31" s="11">
        <v>0</v>
      </c>
      <c r="K31" s="11">
        <f>F31-I31-J31</f>
        <v>0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4000</v>
      </c>
      <c r="E32" s="11">
        <v>4000</v>
      </c>
      <c r="F32" s="11">
        <f>G32+H32</f>
        <v>12384</v>
      </c>
      <c r="G32" s="11">
        <v>9096</v>
      </c>
      <c r="H32" s="11">
        <v>3288</v>
      </c>
      <c r="I32" s="11">
        <v>2472</v>
      </c>
      <c r="J32" s="11">
        <v>0</v>
      </c>
      <c r="K32" s="11">
        <f>F32-I32-J32</f>
        <v>9912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D34+D38</f>
        <v>2457000</v>
      </c>
      <c r="E33" s="11">
        <f>E34+E38</f>
        <v>1935000</v>
      </c>
      <c r="F33" s="11">
        <f>G33+H33</f>
        <v>1660244</v>
      </c>
      <c r="G33" s="11">
        <f>G34+G38</f>
        <v>105366</v>
      </c>
      <c r="H33" s="11">
        <f>H34+H38</f>
        <v>1554878</v>
      </c>
      <c r="I33" s="11">
        <f>I34+I38</f>
        <v>1521530</v>
      </c>
      <c r="J33" s="11">
        <f>J34+J38</f>
        <v>0</v>
      </c>
      <c r="K33" s="11">
        <f>F33-I33-J33</f>
        <v>138714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2357000</v>
      </c>
      <c r="E34" s="11">
        <f>+E35+E36+E37</f>
        <v>1835000</v>
      </c>
      <c r="F34" s="11">
        <f>G34+H34</f>
        <v>1442718</v>
      </c>
      <c r="G34" s="11">
        <f>+G35+G36+G37</f>
        <v>0</v>
      </c>
      <c r="H34" s="11">
        <f>+H35+H36+H37</f>
        <v>1442718</v>
      </c>
      <c r="I34" s="11">
        <f>+I35+I36+I37</f>
        <v>1442718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224</v>
      </c>
      <c r="B35" s="10" t="s">
        <v>95</v>
      </c>
      <c r="C35" s="10" t="s">
        <v>96</v>
      </c>
      <c r="D35" s="11">
        <v>898000</v>
      </c>
      <c r="E35" s="11">
        <v>674000</v>
      </c>
      <c r="F35" s="11">
        <f>G35+H35</f>
        <v>499718</v>
      </c>
      <c r="G35" s="11">
        <v>0</v>
      </c>
      <c r="H35" s="11">
        <v>499718</v>
      </c>
      <c r="I35" s="11">
        <v>499718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225</v>
      </c>
      <c r="B36" s="10" t="s">
        <v>98</v>
      </c>
      <c r="C36" s="10" t="s">
        <v>99</v>
      </c>
      <c r="D36" s="11">
        <v>170000</v>
      </c>
      <c r="E36" s="11">
        <v>169000</v>
      </c>
      <c r="F36" s="11">
        <f>G36+H36</f>
        <v>9000</v>
      </c>
      <c r="G36" s="11">
        <v>0</v>
      </c>
      <c r="H36" s="11">
        <v>9000</v>
      </c>
      <c r="I36" s="11">
        <v>9000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1289000</v>
      </c>
      <c r="E37" s="11">
        <v>992000</v>
      </c>
      <c r="F37" s="11">
        <f>G37+H37</f>
        <v>934000</v>
      </c>
      <c r="G37" s="11">
        <v>0</v>
      </c>
      <c r="H37" s="11">
        <v>934000</v>
      </c>
      <c r="I37" s="11">
        <v>934000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226</v>
      </c>
      <c r="B38" s="10" t="s">
        <v>104</v>
      </c>
      <c r="C38" s="10" t="s">
        <v>105</v>
      </c>
      <c r="D38" s="11">
        <f>D39+D42+D43</f>
        <v>100000</v>
      </c>
      <c r="E38" s="11">
        <f>E39+E42+E43</f>
        <v>100000</v>
      </c>
      <c r="F38" s="11">
        <f>G38+H38</f>
        <v>217526</v>
      </c>
      <c r="G38" s="11">
        <f>G39+G42+G43</f>
        <v>105366</v>
      </c>
      <c r="H38" s="11">
        <f>H39+H42+H43</f>
        <v>112160</v>
      </c>
      <c r="I38" s="11">
        <f>I39+I42+I43</f>
        <v>78812</v>
      </c>
      <c r="J38" s="11">
        <f>J39+J42+J43</f>
        <v>0</v>
      </c>
      <c r="K38" s="11">
        <f>F38-I38-J38</f>
        <v>138714</v>
      </c>
    </row>
    <row r="39" spans="1:11" s="6" customFormat="1" ht="22.5" x14ac:dyDescent="0.25">
      <c r="A39" s="10" t="s">
        <v>227</v>
      </c>
      <c r="B39" s="10" t="s">
        <v>107</v>
      </c>
      <c r="C39" s="10" t="s">
        <v>108</v>
      </c>
      <c r="D39" s="11">
        <f>D40+D41</f>
        <v>41000</v>
      </c>
      <c r="E39" s="11">
        <f>E40+E41</f>
        <v>41000</v>
      </c>
      <c r="F39" s="11">
        <f>G39+H39</f>
        <v>157173</v>
      </c>
      <c r="G39" s="11">
        <f>G40+G41</f>
        <v>96058</v>
      </c>
      <c r="H39" s="11">
        <f>H40+H41</f>
        <v>61115</v>
      </c>
      <c r="I39" s="11">
        <f>I40+I41</f>
        <v>35769</v>
      </c>
      <c r="J39" s="11">
        <f>J40+J41</f>
        <v>0</v>
      </c>
      <c r="K39" s="11">
        <f>F39-I39-J39</f>
        <v>121404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40000</v>
      </c>
      <c r="E40" s="11">
        <v>40000</v>
      </c>
      <c r="F40" s="11">
        <f>G40+H40</f>
        <v>156260</v>
      </c>
      <c r="G40" s="11">
        <v>96058</v>
      </c>
      <c r="H40" s="11">
        <v>60202</v>
      </c>
      <c r="I40" s="11">
        <v>35622</v>
      </c>
      <c r="J40" s="11">
        <v>0</v>
      </c>
      <c r="K40" s="11">
        <f>F40-I40-J40</f>
        <v>120638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913</v>
      </c>
      <c r="G41" s="11">
        <v>0</v>
      </c>
      <c r="H41" s="11">
        <v>913</v>
      </c>
      <c r="I41" s="11">
        <v>147</v>
      </c>
      <c r="J41" s="11">
        <v>0</v>
      </c>
      <c r="K41" s="11">
        <f>F41-I41-J41</f>
        <v>766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4000</v>
      </c>
      <c r="E42" s="11">
        <v>4000</v>
      </c>
      <c r="F42" s="11">
        <f>G42+H42</f>
        <v>2604</v>
      </c>
      <c r="G42" s="11">
        <v>0</v>
      </c>
      <c r="H42" s="11">
        <v>2604</v>
      </c>
      <c r="I42" s="11">
        <v>2604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112</v>
      </c>
      <c r="B43" s="10" t="s">
        <v>119</v>
      </c>
      <c r="C43" s="10" t="s">
        <v>120</v>
      </c>
      <c r="D43" s="11">
        <v>55000</v>
      </c>
      <c r="E43" s="11">
        <v>55000</v>
      </c>
      <c r="F43" s="11">
        <f>G43+H43</f>
        <v>57749</v>
      </c>
      <c r="G43" s="11">
        <v>9308</v>
      </c>
      <c r="H43" s="11">
        <v>48441</v>
      </c>
      <c r="I43" s="11">
        <v>40439</v>
      </c>
      <c r="J43" s="11">
        <v>0</v>
      </c>
      <c r="K43" s="11">
        <f>F43-I43-J43</f>
        <v>17310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50000</v>
      </c>
      <c r="E44" s="11">
        <f>E45</f>
        <v>50000</v>
      </c>
      <c r="F44" s="11">
        <f>G44+H44</f>
        <v>163042</v>
      </c>
      <c r="G44" s="11">
        <f>G45</f>
        <v>88930</v>
      </c>
      <c r="H44" s="11">
        <f>H45</f>
        <v>74112</v>
      </c>
      <c r="I44" s="11">
        <f>I45</f>
        <v>28522</v>
      </c>
      <c r="J44" s="11">
        <f>J45</f>
        <v>0</v>
      </c>
      <c r="K44" s="11">
        <f>F44-I44-J44</f>
        <v>134520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</f>
        <v>50000</v>
      </c>
      <c r="E45" s="11">
        <f>E46</f>
        <v>50000</v>
      </c>
      <c r="F45" s="11">
        <f>G45+H45</f>
        <v>163042</v>
      </c>
      <c r="G45" s="11">
        <f>G46</f>
        <v>88930</v>
      </c>
      <c r="H45" s="11">
        <f>H46</f>
        <v>74112</v>
      </c>
      <c r="I45" s="11">
        <f>I46</f>
        <v>28522</v>
      </c>
      <c r="J45" s="11">
        <f>J46</f>
        <v>0</v>
      </c>
      <c r="K45" s="11">
        <f>F45-I45-J45</f>
        <v>134520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v>50000</v>
      </c>
      <c r="E46" s="11">
        <v>50000</v>
      </c>
      <c r="F46" s="11">
        <f>G46+H46</f>
        <v>163042</v>
      </c>
      <c r="G46" s="11">
        <v>88930</v>
      </c>
      <c r="H46" s="11">
        <v>74112</v>
      </c>
      <c r="I46" s="11">
        <v>28522</v>
      </c>
      <c r="J46" s="11">
        <v>0</v>
      </c>
      <c r="K46" s="11">
        <f>F46-I46-J46</f>
        <v>134520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f>D48+D54</f>
        <v>74600</v>
      </c>
      <c r="E47" s="11">
        <f>E48+E54</f>
        <v>74600</v>
      </c>
      <c r="F47" s="11">
        <f>G47+H47</f>
        <v>1229066</v>
      </c>
      <c r="G47" s="11">
        <f>G48+G54</f>
        <v>1195181</v>
      </c>
      <c r="H47" s="11">
        <f>H48+H54</f>
        <v>33885</v>
      </c>
      <c r="I47" s="11">
        <f>I48+I54</f>
        <v>96228</v>
      </c>
      <c r="J47" s="11">
        <f>J48+J54</f>
        <v>0</v>
      </c>
      <c r="K47" s="11">
        <f>F47-I47-J47</f>
        <v>1132838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D49+D52</f>
        <v>35500</v>
      </c>
      <c r="E48" s="11">
        <f>E49+E52</f>
        <v>35500</v>
      </c>
      <c r="F48" s="11">
        <f>G48+H48</f>
        <v>61142</v>
      </c>
      <c r="G48" s="11">
        <f>G49+G52</f>
        <v>32326</v>
      </c>
      <c r="H48" s="11">
        <f>H49+H52</f>
        <v>28816</v>
      </c>
      <c r="I48" s="11">
        <f>I49+I52</f>
        <v>20439</v>
      </c>
      <c r="J48" s="11">
        <f>J49+J52</f>
        <v>0</v>
      </c>
      <c r="K48" s="11">
        <f>F48-I48-J48</f>
        <v>40703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+D50</f>
        <v>35000</v>
      </c>
      <c r="E49" s="11">
        <f>+E50</f>
        <v>35000</v>
      </c>
      <c r="F49" s="11">
        <f>G49+H49</f>
        <v>60688</v>
      </c>
      <c r="G49" s="11">
        <f>+G50</f>
        <v>32326</v>
      </c>
      <c r="H49" s="11">
        <f>+H50</f>
        <v>28362</v>
      </c>
      <c r="I49" s="11">
        <f>+I50</f>
        <v>19985</v>
      </c>
      <c r="J49" s="11">
        <f>+J50</f>
        <v>0</v>
      </c>
      <c r="K49" s="11">
        <f>F49-I49-J49</f>
        <v>40703</v>
      </c>
    </row>
    <row r="50" spans="1:11" s="6" customFormat="1" x14ac:dyDescent="0.25">
      <c r="A50" s="10" t="s">
        <v>228</v>
      </c>
      <c r="B50" s="10" t="s">
        <v>140</v>
      </c>
      <c r="C50" s="10" t="s">
        <v>141</v>
      </c>
      <c r="D50" s="11">
        <f>+D51</f>
        <v>35000</v>
      </c>
      <c r="E50" s="11">
        <f>+E51</f>
        <v>35000</v>
      </c>
      <c r="F50" s="11">
        <f>G50+H50</f>
        <v>60688</v>
      </c>
      <c r="G50" s="11">
        <f>+G51</f>
        <v>32326</v>
      </c>
      <c r="H50" s="11">
        <f>+H51</f>
        <v>28362</v>
      </c>
      <c r="I50" s="11">
        <f>+I51</f>
        <v>19985</v>
      </c>
      <c r="J50" s="11">
        <f>+J51</f>
        <v>0</v>
      </c>
      <c r="K50" s="11">
        <f>F50-I50-J50</f>
        <v>40703</v>
      </c>
    </row>
    <row r="51" spans="1:11" s="6" customFormat="1" ht="22.5" x14ac:dyDescent="0.25">
      <c r="A51" s="10" t="s">
        <v>139</v>
      </c>
      <c r="B51" s="10" t="s">
        <v>143</v>
      </c>
      <c r="C51" s="10" t="s">
        <v>144</v>
      </c>
      <c r="D51" s="11">
        <v>35000</v>
      </c>
      <c r="E51" s="11">
        <v>35000</v>
      </c>
      <c r="F51" s="11">
        <f>G51+H51</f>
        <v>60688</v>
      </c>
      <c r="G51" s="11">
        <v>32326</v>
      </c>
      <c r="H51" s="11">
        <v>28362</v>
      </c>
      <c r="I51" s="11">
        <v>19985</v>
      </c>
      <c r="J51" s="11">
        <v>0</v>
      </c>
      <c r="K51" s="11">
        <f>F51-I51-J51</f>
        <v>40703</v>
      </c>
    </row>
    <row r="52" spans="1:11" s="6" customFormat="1" x14ac:dyDescent="0.25">
      <c r="A52" s="10" t="s">
        <v>229</v>
      </c>
      <c r="B52" s="10" t="s">
        <v>146</v>
      </c>
      <c r="C52" s="10" t="s">
        <v>147</v>
      </c>
      <c r="D52" s="11">
        <f>D53</f>
        <v>500</v>
      </c>
      <c r="E52" s="11">
        <f>E53</f>
        <v>500</v>
      </c>
      <c r="F52" s="11">
        <f>G52+H52</f>
        <v>454</v>
      </c>
      <c r="G52" s="11">
        <f>G53</f>
        <v>0</v>
      </c>
      <c r="H52" s="11">
        <f>H53</f>
        <v>454</v>
      </c>
      <c r="I52" s="11">
        <f>I53</f>
        <v>454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230</v>
      </c>
      <c r="B53" s="10" t="s">
        <v>149</v>
      </c>
      <c r="C53" s="10" t="s">
        <v>150</v>
      </c>
      <c r="D53" s="11">
        <v>500</v>
      </c>
      <c r="E53" s="11">
        <v>500</v>
      </c>
      <c r="F53" s="11">
        <f>G53+H53</f>
        <v>454</v>
      </c>
      <c r="G53" s="11">
        <v>0</v>
      </c>
      <c r="H53" s="11">
        <v>454</v>
      </c>
      <c r="I53" s="11">
        <v>454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f>+D55+D58+D60</f>
        <v>39100</v>
      </c>
      <c r="E54" s="11">
        <f>+E55+E58+E60</f>
        <v>39100</v>
      </c>
      <c r="F54" s="11">
        <f>G54+H54</f>
        <v>1167924</v>
      </c>
      <c r="G54" s="11">
        <f>+G55+G58+G60</f>
        <v>1162855</v>
      </c>
      <c r="H54" s="11">
        <f>+H55+H58+H60</f>
        <v>5069</v>
      </c>
      <c r="I54" s="11">
        <f>+I55+I58+I60</f>
        <v>75789</v>
      </c>
      <c r="J54" s="11">
        <f>+J55+J58+J60</f>
        <v>0</v>
      </c>
      <c r="K54" s="11">
        <f>F54-I54-J54</f>
        <v>1092135</v>
      </c>
    </row>
    <row r="55" spans="1:11" s="6" customFormat="1" ht="22.5" x14ac:dyDescent="0.25">
      <c r="A55" s="10" t="s">
        <v>231</v>
      </c>
      <c r="B55" s="10" t="s">
        <v>155</v>
      </c>
      <c r="C55" s="10" t="s">
        <v>156</v>
      </c>
      <c r="D55" s="11">
        <f>D56</f>
        <v>103000</v>
      </c>
      <c r="E55" s="11">
        <f>E56</f>
        <v>103000</v>
      </c>
      <c r="F55" s="11">
        <f>G55+H55</f>
        <v>1179802</v>
      </c>
      <c r="G55" s="11">
        <f>G56</f>
        <v>1158300</v>
      </c>
      <c r="H55" s="11">
        <f>H56</f>
        <v>21502</v>
      </c>
      <c r="I55" s="11">
        <f>I56</f>
        <v>92222</v>
      </c>
      <c r="J55" s="11">
        <f>J56</f>
        <v>0</v>
      </c>
      <c r="K55" s="11">
        <f>F55-I55-J55</f>
        <v>1087580</v>
      </c>
    </row>
    <row r="56" spans="1:11" s="6" customFormat="1" ht="22.5" x14ac:dyDescent="0.25">
      <c r="A56" s="10" t="s">
        <v>232</v>
      </c>
      <c r="B56" s="10" t="s">
        <v>158</v>
      </c>
      <c r="C56" s="10" t="s">
        <v>159</v>
      </c>
      <c r="D56" s="11">
        <f>D57</f>
        <v>103000</v>
      </c>
      <c r="E56" s="11">
        <f>E57</f>
        <v>103000</v>
      </c>
      <c r="F56" s="11">
        <f>G56+H56</f>
        <v>1179802</v>
      </c>
      <c r="G56" s="11">
        <f>G57</f>
        <v>1158300</v>
      </c>
      <c r="H56" s="11">
        <f>H57</f>
        <v>21502</v>
      </c>
      <c r="I56" s="11">
        <f>I57</f>
        <v>92222</v>
      </c>
      <c r="J56" s="11">
        <f>J57</f>
        <v>0</v>
      </c>
      <c r="K56" s="11">
        <f>F56-I56-J56</f>
        <v>1087580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103000</v>
      </c>
      <c r="E57" s="11">
        <v>103000</v>
      </c>
      <c r="F57" s="11">
        <f>G57+H57</f>
        <v>1179802</v>
      </c>
      <c r="G57" s="11">
        <v>1158300</v>
      </c>
      <c r="H57" s="11">
        <v>21502</v>
      </c>
      <c r="I57" s="11">
        <v>92222</v>
      </c>
      <c r="J57" s="11">
        <v>0</v>
      </c>
      <c r="K57" s="11">
        <f>F57-I57-J57</f>
        <v>1087580</v>
      </c>
    </row>
    <row r="58" spans="1:11" s="6" customFormat="1" ht="33" x14ac:dyDescent="0.25">
      <c r="A58" s="10" t="s">
        <v>233</v>
      </c>
      <c r="B58" s="10" t="s">
        <v>164</v>
      </c>
      <c r="C58" s="10" t="s">
        <v>165</v>
      </c>
      <c r="D58" s="11">
        <f>+D59</f>
        <v>5000</v>
      </c>
      <c r="E58" s="11">
        <f>+E59</f>
        <v>5000</v>
      </c>
      <c r="F58" s="11">
        <f>G58+H58</f>
        <v>7906</v>
      </c>
      <c r="G58" s="11">
        <f>+G59</f>
        <v>4555</v>
      </c>
      <c r="H58" s="11">
        <f>+H59</f>
        <v>3351</v>
      </c>
      <c r="I58" s="11">
        <f>+I59</f>
        <v>3351</v>
      </c>
      <c r="J58" s="11">
        <f>+J59</f>
        <v>0</v>
      </c>
      <c r="K58" s="11">
        <f>F58-I58-J58</f>
        <v>4555</v>
      </c>
    </row>
    <row r="59" spans="1:11" s="6" customFormat="1" x14ac:dyDescent="0.25">
      <c r="A59" s="10" t="s">
        <v>234</v>
      </c>
      <c r="B59" s="10" t="s">
        <v>167</v>
      </c>
      <c r="C59" s="10" t="s">
        <v>168</v>
      </c>
      <c r="D59" s="11">
        <v>5000</v>
      </c>
      <c r="E59" s="11">
        <v>5000</v>
      </c>
      <c r="F59" s="11">
        <f>G59+H59</f>
        <v>7906</v>
      </c>
      <c r="G59" s="11">
        <v>4555</v>
      </c>
      <c r="H59" s="11">
        <v>3351</v>
      </c>
      <c r="I59" s="11">
        <v>3351</v>
      </c>
      <c r="J59" s="11">
        <v>0</v>
      </c>
      <c r="K59" s="11">
        <f>F59-I59-J59</f>
        <v>4555</v>
      </c>
    </row>
    <row r="60" spans="1:11" s="6" customFormat="1" ht="22.5" x14ac:dyDescent="0.25">
      <c r="A60" s="10" t="s">
        <v>235</v>
      </c>
      <c r="B60" s="10" t="s">
        <v>170</v>
      </c>
      <c r="C60" s="10" t="s">
        <v>171</v>
      </c>
      <c r="D60" s="11">
        <f>D61+D62</f>
        <v>-68900</v>
      </c>
      <c r="E60" s="11">
        <f>E61+E62</f>
        <v>-68900</v>
      </c>
      <c r="F60" s="11">
        <f>G60+H60</f>
        <v>-19784</v>
      </c>
      <c r="G60" s="11">
        <f>G61+G62</f>
        <v>0</v>
      </c>
      <c r="H60" s="11">
        <f>H61+H62</f>
        <v>-19784</v>
      </c>
      <c r="I60" s="11">
        <f>I61+I62</f>
        <v>-19784</v>
      </c>
      <c r="J60" s="11">
        <f>J61+J62</f>
        <v>0</v>
      </c>
      <c r="K60" s="11">
        <f>F60-I60-J60</f>
        <v>0</v>
      </c>
    </row>
    <row r="61" spans="1:11" s="6" customFormat="1" x14ac:dyDescent="0.25">
      <c r="A61" s="10" t="s">
        <v>236</v>
      </c>
      <c r="B61" s="10" t="s">
        <v>173</v>
      </c>
      <c r="C61" s="10" t="s">
        <v>174</v>
      </c>
      <c r="D61" s="11">
        <v>12300</v>
      </c>
      <c r="E61" s="11">
        <v>12300</v>
      </c>
      <c r="F61" s="11">
        <f>G61+H61</f>
        <v>12290</v>
      </c>
      <c r="G61" s="11">
        <v>0</v>
      </c>
      <c r="H61" s="11">
        <v>12290</v>
      </c>
      <c r="I61" s="11">
        <v>12290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237</v>
      </c>
      <c r="B62" s="10" t="s">
        <v>176</v>
      </c>
      <c r="C62" s="10" t="s">
        <v>177</v>
      </c>
      <c r="D62" s="11">
        <v>-81200</v>
      </c>
      <c r="E62" s="11">
        <v>-81200</v>
      </c>
      <c r="F62" s="11">
        <f>G62+H62</f>
        <v>-32074</v>
      </c>
      <c r="G62" s="11">
        <v>0</v>
      </c>
      <c r="H62" s="11">
        <v>-32074</v>
      </c>
      <c r="I62" s="11">
        <v>-32074</v>
      </c>
      <c r="J62" s="11">
        <v>0</v>
      </c>
      <c r="K62" s="11">
        <f>F62-I62-J62</f>
        <v>0</v>
      </c>
    </row>
    <row r="63" spans="1:11" s="6" customFormat="1" x14ac:dyDescent="0.25">
      <c r="A63" s="10" t="s">
        <v>238</v>
      </c>
      <c r="B63" s="10" t="s">
        <v>194</v>
      </c>
      <c r="C63" s="10" t="s">
        <v>195</v>
      </c>
      <c r="D63" s="11">
        <f>D64</f>
        <v>330500</v>
      </c>
      <c r="E63" s="11">
        <f>E64</f>
        <v>248600</v>
      </c>
      <c r="F63" s="11">
        <f>G63+H63</f>
        <v>222620</v>
      </c>
      <c r="G63" s="11">
        <f>G64</f>
        <v>0</v>
      </c>
      <c r="H63" s="11">
        <f>H64</f>
        <v>222620</v>
      </c>
      <c r="I63" s="11">
        <f>I64</f>
        <v>222620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239</v>
      </c>
      <c r="B64" s="10" t="s">
        <v>197</v>
      </c>
      <c r="C64" s="10" t="s">
        <v>198</v>
      </c>
      <c r="D64" s="11">
        <f>D65</f>
        <v>330500</v>
      </c>
      <c r="E64" s="11">
        <f>E65</f>
        <v>248600</v>
      </c>
      <c r="F64" s="11">
        <f>G64+H64</f>
        <v>222620</v>
      </c>
      <c r="G64" s="11">
        <f>G65</f>
        <v>0</v>
      </c>
      <c r="H64" s="11">
        <f>H65</f>
        <v>222620</v>
      </c>
      <c r="I64" s="11">
        <f>I65</f>
        <v>222620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240</v>
      </c>
      <c r="B65" s="10" t="s">
        <v>200</v>
      </c>
      <c r="C65" s="10" t="s">
        <v>201</v>
      </c>
      <c r="D65" s="11">
        <f>+D66+D67+D68</f>
        <v>330500</v>
      </c>
      <c r="E65" s="11">
        <f>+E66+E67+E68</f>
        <v>248600</v>
      </c>
      <c r="F65" s="11">
        <f>G65+H65</f>
        <v>222620</v>
      </c>
      <c r="G65" s="11">
        <f>+G66+G67+G68</f>
        <v>0</v>
      </c>
      <c r="H65" s="11">
        <f>+H66+H67+H68</f>
        <v>222620</v>
      </c>
      <c r="I65" s="11">
        <f>+I66+I67+I68</f>
        <v>222620</v>
      </c>
      <c r="J65" s="11">
        <f>+J66+J67+J68</f>
        <v>0</v>
      </c>
      <c r="K65" s="11">
        <f>F65-I65-J65</f>
        <v>0</v>
      </c>
    </row>
    <row r="66" spans="1:12" s="6" customFormat="1" x14ac:dyDescent="0.25">
      <c r="A66" s="10" t="s">
        <v>241</v>
      </c>
      <c r="B66" s="10" t="s">
        <v>203</v>
      </c>
      <c r="C66" s="10" t="s">
        <v>204</v>
      </c>
      <c r="D66" s="11">
        <v>170000</v>
      </c>
      <c r="E66" s="11">
        <v>170000</v>
      </c>
      <c r="F66" s="11">
        <f>G66+H66</f>
        <v>170000</v>
      </c>
      <c r="G66" s="11">
        <v>0</v>
      </c>
      <c r="H66" s="11">
        <v>170000</v>
      </c>
      <c r="I66" s="11">
        <v>170000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206</v>
      </c>
      <c r="C67" s="10" t="s">
        <v>207</v>
      </c>
      <c r="D67" s="11">
        <v>53800</v>
      </c>
      <c r="E67" s="11">
        <v>25000</v>
      </c>
      <c r="F67" s="11">
        <f>G67+H67</f>
        <v>3089</v>
      </c>
      <c r="G67" s="11">
        <v>0</v>
      </c>
      <c r="H67" s="11">
        <v>3089</v>
      </c>
      <c r="I67" s="11">
        <v>3089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242</v>
      </c>
      <c r="B68" s="10" t="s">
        <v>209</v>
      </c>
      <c r="C68" s="10" t="s">
        <v>210</v>
      </c>
      <c r="D68" s="11">
        <v>106700</v>
      </c>
      <c r="E68" s="11">
        <v>53600</v>
      </c>
      <c r="F68" s="11">
        <f>G68+H68</f>
        <v>49531</v>
      </c>
      <c r="G68" s="11">
        <v>0</v>
      </c>
      <c r="H68" s="11">
        <v>49531</v>
      </c>
      <c r="I68" s="11">
        <v>49531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214</v>
      </c>
      <c r="B70" s="13"/>
      <c r="C70" s="13"/>
      <c r="D70" s="13"/>
      <c r="E70" s="13" t="s">
        <v>216</v>
      </c>
      <c r="F70" s="13"/>
      <c r="G70" s="13"/>
      <c r="H70" s="13"/>
      <c r="I70" s="13" t="s">
        <v>217</v>
      </c>
      <c r="J70" s="13"/>
      <c r="K70" s="13"/>
      <c r="L70" s="13"/>
    </row>
    <row r="71" spans="1:12" x14ac:dyDescent="0.25">
      <c r="A71" s="3" t="s">
        <v>215</v>
      </c>
      <c r="B71" s="3"/>
      <c r="C71" s="3"/>
      <c r="D71" s="3"/>
      <c r="E71" s="3"/>
      <c r="F71" s="3"/>
      <c r="G71" s="3"/>
      <c r="H71" s="3"/>
      <c r="I71" s="3" t="s">
        <v>218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57BE3-89F9-4811-9124-CB3902421429}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244</v>
      </c>
      <c r="C11" s="10" t="s">
        <v>21</v>
      </c>
      <c r="D11" s="11">
        <f>D12+D18+D21</f>
        <v>745472</v>
      </c>
      <c r="E11" s="11">
        <f>E12+E18+E21</f>
        <v>705472</v>
      </c>
      <c r="F11" s="11">
        <f>G11+H11</f>
        <v>361393</v>
      </c>
      <c r="G11" s="11">
        <f>G12+G18+G21</f>
        <v>0</v>
      </c>
      <c r="H11" s="11">
        <f>H12+H18+H21</f>
        <v>361393</v>
      </c>
      <c r="I11" s="11">
        <f>I12+I18+I21</f>
        <v>361393</v>
      </c>
      <c r="J11" s="11">
        <f>J12+J18+J21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160608</v>
      </c>
      <c r="E12" s="11">
        <f>+E13</f>
        <v>160608</v>
      </c>
      <c r="F12" s="11">
        <f>G12+H12</f>
        <v>111482</v>
      </c>
      <c r="G12" s="11">
        <f>+G13</f>
        <v>0</v>
      </c>
      <c r="H12" s="11">
        <f>+H13</f>
        <v>111482</v>
      </c>
      <c r="I12" s="11">
        <f>+I13</f>
        <v>111482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245</v>
      </c>
      <c r="B13" s="10" t="s">
        <v>131</v>
      </c>
      <c r="C13" s="10" t="s">
        <v>132</v>
      </c>
      <c r="D13" s="11">
        <f>+D14</f>
        <v>160608</v>
      </c>
      <c r="E13" s="11">
        <f>+E14</f>
        <v>160608</v>
      </c>
      <c r="F13" s="11">
        <f>G13+H13</f>
        <v>111482</v>
      </c>
      <c r="G13" s="11">
        <f>+G14</f>
        <v>0</v>
      </c>
      <c r="H13" s="11">
        <f>+H14</f>
        <v>111482</v>
      </c>
      <c r="I13" s="11">
        <f>+I14</f>
        <v>111482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152</v>
      </c>
      <c r="C14" s="10" t="s">
        <v>153</v>
      </c>
      <c r="D14" s="11">
        <f>+D15</f>
        <v>160608</v>
      </c>
      <c r="E14" s="11">
        <f>+E15</f>
        <v>160608</v>
      </c>
      <c r="F14" s="11">
        <f>G14+H14</f>
        <v>111482</v>
      </c>
      <c r="G14" s="11">
        <f>+G15</f>
        <v>0</v>
      </c>
      <c r="H14" s="11">
        <f>+H15</f>
        <v>111482</v>
      </c>
      <c r="I14" s="11">
        <f>+I15</f>
        <v>111482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246</v>
      </c>
      <c r="B15" s="10" t="s">
        <v>170</v>
      </c>
      <c r="C15" s="10" t="s">
        <v>171</v>
      </c>
      <c r="D15" s="11">
        <f>+D16+D17</f>
        <v>160608</v>
      </c>
      <c r="E15" s="11">
        <f>+E16+E17</f>
        <v>160608</v>
      </c>
      <c r="F15" s="11">
        <f>G15+H15</f>
        <v>111482</v>
      </c>
      <c r="G15" s="11">
        <f>+G16+G17</f>
        <v>0</v>
      </c>
      <c r="H15" s="11">
        <f>+H16+H17</f>
        <v>111482</v>
      </c>
      <c r="I15" s="11">
        <f>+I16+I17</f>
        <v>111482</v>
      </c>
      <c r="J15" s="11">
        <f>+J16+J17</f>
        <v>0</v>
      </c>
      <c r="K15" s="11">
        <f>F15-I15-J15</f>
        <v>0</v>
      </c>
    </row>
    <row r="16" spans="1:11" s="6" customFormat="1" x14ac:dyDescent="0.25">
      <c r="A16" s="10" t="s">
        <v>247</v>
      </c>
      <c r="B16" s="10" t="s">
        <v>179</v>
      </c>
      <c r="C16" s="10" t="s">
        <v>180</v>
      </c>
      <c r="D16" s="11">
        <v>81200</v>
      </c>
      <c r="E16" s="11">
        <v>81200</v>
      </c>
      <c r="F16" s="11">
        <f>G16+H16</f>
        <v>32074</v>
      </c>
      <c r="G16" s="11">
        <v>0</v>
      </c>
      <c r="H16" s="11">
        <v>32074</v>
      </c>
      <c r="I16" s="11">
        <v>32074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248</v>
      </c>
      <c r="B17" s="10" t="s">
        <v>182</v>
      </c>
      <c r="C17" s="10" t="s">
        <v>183</v>
      </c>
      <c r="D17" s="11">
        <v>79408</v>
      </c>
      <c r="E17" s="11">
        <v>79408</v>
      </c>
      <c r="F17" s="11">
        <f>G17+H17</f>
        <v>79408</v>
      </c>
      <c r="G17" s="11">
        <v>0</v>
      </c>
      <c r="H17" s="11">
        <v>79408</v>
      </c>
      <c r="I17" s="11">
        <v>79408</v>
      </c>
      <c r="J17" s="11">
        <v>0</v>
      </c>
      <c r="K17" s="11">
        <f>F17-I17-J17</f>
        <v>0</v>
      </c>
    </row>
    <row r="18" spans="1:12" s="6" customFormat="1" ht="22.5" x14ac:dyDescent="0.25">
      <c r="A18" s="10" t="s">
        <v>73</v>
      </c>
      <c r="B18" s="10" t="s">
        <v>185</v>
      </c>
      <c r="C18" s="10" t="s">
        <v>186</v>
      </c>
      <c r="D18" s="11">
        <f>D19</f>
        <v>0</v>
      </c>
      <c r="E18" s="11">
        <f>E19</f>
        <v>0</v>
      </c>
      <c r="F18" s="11">
        <f>G18+H18</f>
        <v>190996</v>
      </c>
      <c r="G18" s="11">
        <f>G19</f>
        <v>0</v>
      </c>
      <c r="H18" s="11">
        <f>H19</f>
        <v>190996</v>
      </c>
      <c r="I18" s="11">
        <f>I19</f>
        <v>190996</v>
      </c>
      <c r="J18" s="11">
        <f>J19</f>
        <v>0</v>
      </c>
      <c r="K18" s="11">
        <f>F18-I18-J18</f>
        <v>0</v>
      </c>
    </row>
    <row r="19" spans="1:12" s="6" customFormat="1" ht="43.5" x14ac:dyDescent="0.25">
      <c r="A19" s="10" t="s">
        <v>76</v>
      </c>
      <c r="B19" s="10" t="s">
        <v>188</v>
      </c>
      <c r="C19" s="10" t="s">
        <v>189</v>
      </c>
      <c r="D19" s="11">
        <f>+D20</f>
        <v>0</v>
      </c>
      <c r="E19" s="11">
        <f>+E20</f>
        <v>0</v>
      </c>
      <c r="F19" s="11">
        <f>G19+H19</f>
        <v>190996</v>
      </c>
      <c r="G19" s="11">
        <f>+G20</f>
        <v>0</v>
      </c>
      <c r="H19" s="11">
        <f>+H20</f>
        <v>190996</v>
      </c>
      <c r="I19" s="11">
        <f>+I20</f>
        <v>190996</v>
      </c>
      <c r="J19" s="11">
        <f>+J20</f>
        <v>0</v>
      </c>
      <c r="K19" s="11">
        <f>F19-I19-J19</f>
        <v>0</v>
      </c>
    </row>
    <row r="20" spans="1:12" s="6" customFormat="1" ht="33" x14ac:dyDescent="0.25">
      <c r="A20" s="10" t="s">
        <v>82</v>
      </c>
      <c r="B20" s="10" t="s">
        <v>191</v>
      </c>
      <c r="C20" s="10" t="s">
        <v>192</v>
      </c>
      <c r="D20" s="11">
        <v>0</v>
      </c>
      <c r="E20" s="11">
        <v>0</v>
      </c>
      <c r="F20" s="11">
        <f>G20+H20</f>
        <v>190996</v>
      </c>
      <c r="G20" s="11">
        <v>0</v>
      </c>
      <c r="H20" s="11">
        <v>190996</v>
      </c>
      <c r="I20" s="11">
        <v>190996</v>
      </c>
      <c r="J20" s="11">
        <v>0</v>
      </c>
      <c r="K20" s="11">
        <f>F20-I20-J20</f>
        <v>0</v>
      </c>
    </row>
    <row r="21" spans="1:12" s="6" customFormat="1" x14ac:dyDescent="0.25">
      <c r="A21" s="10" t="s">
        <v>225</v>
      </c>
      <c r="B21" s="10" t="s">
        <v>194</v>
      </c>
      <c r="C21" s="10" t="s">
        <v>195</v>
      </c>
      <c r="D21" s="11">
        <f>D22</f>
        <v>584864</v>
      </c>
      <c r="E21" s="11">
        <f>E22</f>
        <v>544864</v>
      </c>
      <c r="F21" s="11">
        <f>G21+H21</f>
        <v>58915</v>
      </c>
      <c r="G21" s="11">
        <f>G22</f>
        <v>0</v>
      </c>
      <c r="H21" s="11">
        <f>H22</f>
        <v>58915</v>
      </c>
      <c r="I21" s="11">
        <f>I22</f>
        <v>58915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97</v>
      </c>
      <c r="B22" s="10" t="s">
        <v>197</v>
      </c>
      <c r="C22" s="10" t="s">
        <v>198</v>
      </c>
      <c r="D22" s="11">
        <f>D23</f>
        <v>584864</v>
      </c>
      <c r="E22" s="11">
        <f>E23</f>
        <v>544864</v>
      </c>
      <c r="F22" s="11">
        <f>G22+H22</f>
        <v>58915</v>
      </c>
      <c r="G22" s="11">
        <f>G23</f>
        <v>0</v>
      </c>
      <c r="H22" s="11">
        <f>H23</f>
        <v>58915</v>
      </c>
      <c r="I22" s="11">
        <f>I23</f>
        <v>58915</v>
      </c>
      <c r="J22" s="11">
        <f>J23</f>
        <v>0</v>
      </c>
      <c r="K22" s="11">
        <f>F22-I22-J22</f>
        <v>0</v>
      </c>
    </row>
    <row r="23" spans="1:12" s="6" customFormat="1" ht="96" x14ac:dyDescent="0.25">
      <c r="A23" s="10" t="s">
        <v>100</v>
      </c>
      <c r="B23" s="10" t="s">
        <v>200</v>
      </c>
      <c r="C23" s="10" t="s">
        <v>201</v>
      </c>
      <c r="D23" s="11">
        <f>+D24</f>
        <v>584864</v>
      </c>
      <c r="E23" s="11">
        <f>+E24</f>
        <v>544864</v>
      </c>
      <c r="F23" s="11">
        <f>G23+H23</f>
        <v>58915</v>
      </c>
      <c r="G23" s="11">
        <f>+G24</f>
        <v>0</v>
      </c>
      <c r="H23" s="11">
        <f>+H24</f>
        <v>58915</v>
      </c>
      <c r="I23" s="11">
        <f>+I24</f>
        <v>58915</v>
      </c>
      <c r="J23" s="11">
        <f>+J24</f>
        <v>0</v>
      </c>
      <c r="K23" s="11">
        <f>F23-I23-J23</f>
        <v>0</v>
      </c>
    </row>
    <row r="24" spans="1:12" s="6" customFormat="1" ht="22.5" x14ac:dyDescent="0.25">
      <c r="A24" s="10" t="s">
        <v>249</v>
      </c>
      <c r="B24" s="10" t="s">
        <v>212</v>
      </c>
      <c r="C24" s="10" t="s">
        <v>213</v>
      </c>
      <c r="D24" s="11">
        <v>584864</v>
      </c>
      <c r="E24" s="11">
        <v>544864</v>
      </c>
      <c r="F24" s="11">
        <f>G24+H24</f>
        <v>58915</v>
      </c>
      <c r="G24" s="11">
        <v>0</v>
      </c>
      <c r="H24" s="11">
        <v>58915</v>
      </c>
      <c r="I24" s="11">
        <v>58915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214</v>
      </c>
      <c r="B26" s="13"/>
      <c r="C26" s="13"/>
      <c r="D26" s="13"/>
      <c r="E26" s="13" t="s">
        <v>216</v>
      </c>
      <c r="F26" s="13"/>
      <c r="G26" s="13"/>
      <c r="H26" s="13"/>
      <c r="I26" s="13" t="s">
        <v>217</v>
      </c>
      <c r="J26" s="13"/>
      <c r="K26" s="13"/>
      <c r="L26" s="13"/>
    </row>
    <row r="27" spans="1:12" x14ac:dyDescent="0.25">
      <c r="A27" s="3" t="s">
        <v>215</v>
      </c>
      <c r="B27" s="3"/>
      <c r="C27" s="3"/>
      <c r="D27" s="3"/>
      <c r="E27" s="3"/>
      <c r="F27" s="3"/>
      <c r="G27" s="3"/>
      <c r="H27" s="3"/>
      <c r="I27" s="3" t="s">
        <v>218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2021-12-06T09:10:41Z</dcterms:created>
  <dcterms:modified xsi:type="dcterms:W3CDTF">2021-12-06T09:11:08Z</dcterms:modified>
</cp:coreProperties>
</file>