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7C9FBE8A-980D-430C-BEE9-27FE6B7EC70F}" xr6:coauthVersionLast="46" xr6:coauthVersionMax="46" xr10:uidLastSave="{00000000-0000-0000-0000-000000000000}"/>
  <bookViews>
    <workbookView xWindow="1065" yWindow="450" windowWidth="15375" windowHeight="787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F19" i="3"/>
  <c r="K19" i="3" s="1"/>
  <c r="G19" i="3"/>
  <c r="G18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D16" i="2"/>
  <c r="D15" i="2" s="1"/>
  <c r="D14" i="2" s="1"/>
  <c r="D13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F26" i="2" s="1"/>
  <c r="K26" i="2" s="1"/>
  <c r="H26" i="2"/>
  <c r="I26" i="2"/>
  <c r="J26" i="2"/>
  <c r="F27" i="2"/>
  <c r="K27" i="2"/>
  <c r="F28" i="2"/>
  <c r="K28" i="2" s="1"/>
  <c r="F29" i="2"/>
  <c r="K29" i="2"/>
  <c r="F30" i="2"/>
  <c r="K30" i="2" s="1"/>
  <c r="F31" i="2"/>
  <c r="K31" i="2"/>
  <c r="D33" i="2"/>
  <c r="D32" i="2" s="1"/>
  <c r="E33" i="2"/>
  <c r="E32" i="2" s="1"/>
  <c r="G33" i="2"/>
  <c r="F33" i="2" s="1"/>
  <c r="K33" i="2" s="1"/>
  <c r="H33" i="2"/>
  <c r="I33" i="2"/>
  <c r="I32" i="2" s="1"/>
  <c r="J33" i="2"/>
  <c r="J32" i="2" s="1"/>
  <c r="F34" i="2"/>
  <c r="K34" i="2" s="1"/>
  <c r="F35" i="2"/>
  <c r="K35" i="2"/>
  <c r="F36" i="2"/>
  <c r="K36" i="2" s="1"/>
  <c r="D38" i="2"/>
  <c r="D37" i="2" s="1"/>
  <c r="E38" i="2"/>
  <c r="E37" i="2" s="1"/>
  <c r="G38" i="2"/>
  <c r="G37" i="2" s="1"/>
  <c r="H38" i="2"/>
  <c r="F38" i="2" s="1"/>
  <c r="K38" i="2" s="1"/>
  <c r="I38" i="2"/>
  <c r="I37" i="2" s="1"/>
  <c r="J38" i="2"/>
  <c r="J37" i="2" s="1"/>
  <c r="F39" i="2"/>
  <c r="K39" i="2"/>
  <c r="F40" i="2"/>
  <c r="K40" i="2" s="1"/>
  <c r="F41" i="2"/>
  <c r="K41" i="2"/>
  <c r="F42" i="2"/>
  <c r="K42" i="2" s="1"/>
  <c r="D44" i="2"/>
  <c r="D43" i="2" s="1"/>
  <c r="E44" i="2"/>
  <c r="E43" i="2" s="1"/>
  <c r="G44" i="2"/>
  <c r="G43" i="2" s="1"/>
  <c r="H44" i="2"/>
  <c r="F44" i="2" s="1"/>
  <c r="K44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G49" i="2"/>
  <c r="G48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 s="1"/>
  <c r="D53" i="2"/>
  <c r="D52" i="2" s="1"/>
  <c r="D51" i="2" s="1"/>
  <c r="E53" i="2"/>
  <c r="E52" i="2" s="1"/>
  <c r="E51" i="2" s="1"/>
  <c r="G53" i="2"/>
  <c r="G52" i="2" s="1"/>
  <c r="H53" i="2"/>
  <c r="F53" i="2" s="1"/>
  <c r="K53" i="2" s="1"/>
  <c r="I53" i="2"/>
  <c r="I52" i="2" s="1"/>
  <c r="I51" i="2" s="1"/>
  <c r="J53" i="2"/>
  <c r="J52" i="2" s="1"/>
  <c r="J51" i="2" s="1"/>
  <c r="F54" i="2"/>
  <c r="K54" i="2"/>
  <c r="D55" i="2"/>
  <c r="E55" i="2"/>
  <c r="G55" i="2"/>
  <c r="F55" i="2" s="1"/>
  <c r="K55" i="2" s="1"/>
  <c r="H55" i="2"/>
  <c r="I55" i="2"/>
  <c r="J55" i="2"/>
  <c r="F56" i="2"/>
  <c r="K56" i="2" s="1"/>
  <c r="D57" i="2"/>
  <c r="E57" i="2"/>
  <c r="G57" i="2"/>
  <c r="H57" i="2"/>
  <c r="F57" i="2" s="1"/>
  <c r="K57" i="2" s="1"/>
  <c r="I57" i="2"/>
  <c r="J57" i="2"/>
  <c r="F58" i="2"/>
  <c r="K58" i="2"/>
  <c r="F59" i="2"/>
  <c r="K59" i="2" s="1"/>
  <c r="D62" i="2"/>
  <c r="D61" i="2" s="1"/>
  <c r="D60" i="2" s="1"/>
  <c r="E62" i="2"/>
  <c r="E61" i="2" s="1"/>
  <c r="E60" i="2" s="1"/>
  <c r="G62" i="2"/>
  <c r="G61" i="2" s="1"/>
  <c r="H62" i="2"/>
  <c r="F62" i="2" s="1"/>
  <c r="K62" i="2" s="1"/>
  <c r="I62" i="2"/>
  <c r="I61" i="2" s="1"/>
  <c r="I60" i="2" s="1"/>
  <c r="J62" i="2"/>
  <c r="J61" i="2" s="1"/>
  <c r="J60" i="2" s="1"/>
  <c r="F63" i="2"/>
  <c r="K63" i="2"/>
  <c r="F64" i="2"/>
  <c r="K64" i="2" s="1"/>
  <c r="D17" i="1"/>
  <c r="D16" i="1" s="1"/>
  <c r="D15" i="1" s="1"/>
  <c r="E17" i="1"/>
  <c r="G17" i="1"/>
  <c r="H17" i="1"/>
  <c r="H16" i="1" s="1"/>
  <c r="H15" i="1" s="1"/>
  <c r="H14" i="1" s="1"/>
  <c r="I17" i="1"/>
  <c r="I16" i="1" s="1"/>
  <c r="I15" i="1" s="1"/>
  <c r="J17" i="1"/>
  <c r="F18" i="1"/>
  <c r="K18" i="1" s="1"/>
  <c r="D19" i="1"/>
  <c r="E19" i="1"/>
  <c r="F19" i="1"/>
  <c r="G19" i="1"/>
  <c r="H19" i="1"/>
  <c r="I19" i="1"/>
  <c r="J19" i="1"/>
  <c r="F20" i="1"/>
  <c r="K20" i="1"/>
  <c r="F21" i="1"/>
  <c r="K21" i="1" s="1"/>
  <c r="F22" i="1"/>
  <c r="F23" i="1"/>
  <c r="I23" i="1"/>
  <c r="I22" i="1" s="1"/>
  <c r="D24" i="1"/>
  <c r="D23" i="1" s="1"/>
  <c r="D22" i="1" s="1"/>
  <c r="E24" i="1"/>
  <c r="E23" i="1" s="1"/>
  <c r="E22" i="1" s="1"/>
  <c r="F24" i="1"/>
  <c r="G24" i="1"/>
  <c r="G23" i="1" s="1"/>
  <c r="G22" i="1" s="1"/>
  <c r="H24" i="1"/>
  <c r="H23" i="1" s="1"/>
  <c r="H22" i="1" s="1"/>
  <c r="I24" i="1"/>
  <c r="J24" i="1"/>
  <c r="J23" i="1" s="1"/>
  <c r="J22" i="1" s="1"/>
  <c r="F25" i="1"/>
  <c r="K25" i="1"/>
  <c r="F26" i="1"/>
  <c r="K26" i="1" s="1"/>
  <c r="D27" i="1"/>
  <c r="E27" i="1"/>
  <c r="F27" i="1"/>
  <c r="G27" i="1"/>
  <c r="H27" i="1"/>
  <c r="I27" i="1"/>
  <c r="J27" i="1"/>
  <c r="F28" i="1"/>
  <c r="K28" i="1"/>
  <c r="F29" i="1"/>
  <c r="K29" i="1" s="1"/>
  <c r="F30" i="1"/>
  <c r="K30" i="1"/>
  <c r="F31" i="1"/>
  <c r="K31" i="1" s="1"/>
  <c r="F32" i="1"/>
  <c r="K32" i="1"/>
  <c r="G33" i="1"/>
  <c r="D34" i="1"/>
  <c r="D33" i="1" s="1"/>
  <c r="E34" i="1"/>
  <c r="G34" i="1"/>
  <c r="H34" i="1"/>
  <c r="H33" i="1" s="1"/>
  <c r="I34" i="1"/>
  <c r="J34" i="1"/>
  <c r="F35" i="1"/>
  <c r="K35" i="1" s="1"/>
  <c r="F36" i="1"/>
  <c r="K36" i="1"/>
  <c r="F37" i="1"/>
  <c r="K37" i="1" s="1"/>
  <c r="F38" i="1"/>
  <c r="I38" i="1"/>
  <c r="D39" i="1"/>
  <c r="D38" i="1" s="1"/>
  <c r="E39" i="1"/>
  <c r="E38" i="1" s="1"/>
  <c r="F39" i="1"/>
  <c r="K39" i="1" s="1"/>
  <c r="G39" i="1"/>
  <c r="G38" i="1" s="1"/>
  <c r="H39" i="1"/>
  <c r="H38" i="1" s="1"/>
  <c r="I39" i="1"/>
  <c r="J39" i="1"/>
  <c r="J38" i="1" s="1"/>
  <c r="F40" i="1"/>
  <c r="K40" i="1"/>
  <c r="F41" i="1"/>
  <c r="K41" i="1" s="1"/>
  <c r="F42" i="1"/>
  <c r="K42" i="1"/>
  <c r="F43" i="1"/>
  <c r="K43" i="1" s="1"/>
  <c r="F44" i="1"/>
  <c r="J44" i="1"/>
  <c r="D45" i="1"/>
  <c r="D44" i="1" s="1"/>
  <c r="E45" i="1"/>
  <c r="E44" i="1" s="1"/>
  <c r="F45" i="1"/>
  <c r="G45" i="1"/>
  <c r="G44" i="1" s="1"/>
  <c r="H45" i="1"/>
  <c r="H44" i="1" s="1"/>
  <c r="I45" i="1"/>
  <c r="I44" i="1" s="1"/>
  <c r="J45" i="1"/>
  <c r="F46" i="1"/>
  <c r="K46" i="1"/>
  <c r="D49" i="1"/>
  <c r="D48" i="1" s="1"/>
  <c r="H49" i="1"/>
  <c r="H48" i="1" s="1"/>
  <c r="H47" i="1" s="1"/>
  <c r="D50" i="1"/>
  <c r="E50" i="1"/>
  <c r="E49" i="1" s="1"/>
  <c r="E48" i="1" s="1"/>
  <c r="G50" i="1"/>
  <c r="G49" i="1" s="1"/>
  <c r="H50" i="1"/>
  <c r="I50" i="1"/>
  <c r="I49" i="1" s="1"/>
  <c r="I48" i="1" s="1"/>
  <c r="J50" i="1"/>
  <c r="J49" i="1" s="1"/>
  <c r="J48" i="1" s="1"/>
  <c r="J47" i="1" s="1"/>
  <c r="F51" i="1"/>
  <c r="K51" i="1" s="1"/>
  <c r="D53" i="1"/>
  <c r="D52" i="1" s="1"/>
  <c r="H53" i="1"/>
  <c r="H52" i="1" s="1"/>
  <c r="I53" i="1"/>
  <c r="I52" i="1" s="1"/>
  <c r="D54" i="1"/>
  <c r="E54" i="1"/>
  <c r="E53" i="1" s="1"/>
  <c r="E52" i="1" s="1"/>
  <c r="F54" i="1"/>
  <c r="K54" i="1" s="1"/>
  <c r="G54" i="1"/>
  <c r="G53" i="1" s="1"/>
  <c r="H54" i="1"/>
  <c r="I54" i="1"/>
  <c r="J54" i="1"/>
  <c r="J53" i="1" s="1"/>
  <c r="J52" i="1" s="1"/>
  <c r="F55" i="1"/>
  <c r="K55" i="1"/>
  <c r="D56" i="1"/>
  <c r="E56" i="1"/>
  <c r="G56" i="1"/>
  <c r="F56" i="1" s="1"/>
  <c r="K56" i="1" s="1"/>
  <c r="H56" i="1"/>
  <c r="I56" i="1"/>
  <c r="J56" i="1"/>
  <c r="F57" i="1"/>
  <c r="K57" i="1" s="1"/>
  <c r="D58" i="1"/>
  <c r="E58" i="1"/>
  <c r="G58" i="1"/>
  <c r="H58" i="1"/>
  <c r="F58" i="1" s="1"/>
  <c r="K58" i="1" s="1"/>
  <c r="I58" i="1"/>
  <c r="J58" i="1"/>
  <c r="F59" i="1"/>
  <c r="K59" i="1"/>
  <c r="F60" i="1"/>
  <c r="K60" i="1" s="1"/>
  <c r="F61" i="1"/>
  <c r="K61" i="1"/>
  <c r="G63" i="1"/>
  <c r="G62" i="1" s="1"/>
  <c r="D64" i="1"/>
  <c r="D63" i="1" s="1"/>
  <c r="D62" i="1" s="1"/>
  <c r="E64" i="1"/>
  <c r="E63" i="1" s="1"/>
  <c r="E62" i="1" s="1"/>
  <c r="G64" i="1"/>
  <c r="F64" i="1" s="1"/>
  <c r="K64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 s="1"/>
  <c r="F66" i="1"/>
  <c r="K66" i="1"/>
  <c r="F67" i="1"/>
  <c r="K67" i="1" s="1"/>
  <c r="F18" i="3" l="1"/>
  <c r="K18" i="3" s="1"/>
  <c r="G17" i="3"/>
  <c r="F17" i="3" s="1"/>
  <c r="K17" i="3" s="1"/>
  <c r="G13" i="3"/>
  <c r="F14" i="3"/>
  <c r="K14" i="3" s="1"/>
  <c r="J11" i="3"/>
  <c r="E11" i="3"/>
  <c r="I11" i="3"/>
  <c r="D11" i="3"/>
  <c r="F15" i="3"/>
  <c r="K15" i="3" s="1"/>
  <c r="I13" i="2"/>
  <c r="G47" i="2"/>
  <c r="F48" i="2"/>
  <c r="K48" i="2" s="1"/>
  <c r="G60" i="2"/>
  <c r="F60" i="2" s="1"/>
  <c r="K60" i="2" s="1"/>
  <c r="G51" i="2"/>
  <c r="J46" i="2"/>
  <c r="E46" i="2"/>
  <c r="G14" i="2"/>
  <c r="F15" i="2"/>
  <c r="K15" i="2" s="1"/>
  <c r="F37" i="2"/>
  <c r="K37" i="2" s="1"/>
  <c r="I46" i="2"/>
  <c r="D46" i="2"/>
  <c r="J13" i="2"/>
  <c r="J12" i="2" s="1"/>
  <c r="J11" i="2" s="1"/>
  <c r="E13" i="2"/>
  <c r="E12" i="2" s="1"/>
  <c r="E11" i="2" s="1"/>
  <c r="D12" i="2"/>
  <c r="D11" i="2" s="1"/>
  <c r="G32" i="2"/>
  <c r="H61" i="2"/>
  <c r="H60" i="2" s="1"/>
  <c r="H52" i="2"/>
  <c r="H51" i="2" s="1"/>
  <c r="H46" i="2" s="1"/>
  <c r="F49" i="2"/>
  <c r="K49" i="2" s="1"/>
  <c r="H43" i="2"/>
  <c r="F43" i="2" s="1"/>
  <c r="K43" i="2" s="1"/>
  <c r="H37" i="2"/>
  <c r="H32" i="2" s="1"/>
  <c r="H13" i="2" s="1"/>
  <c r="H12" i="2" s="1"/>
  <c r="H11" i="2" s="1"/>
  <c r="F16" i="2"/>
  <c r="K16" i="2" s="1"/>
  <c r="G22" i="2"/>
  <c r="D47" i="1"/>
  <c r="F62" i="1"/>
  <c r="K62" i="1" s="1"/>
  <c r="H13" i="1"/>
  <c r="F49" i="1"/>
  <c r="K49" i="1" s="1"/>
  <c r="G48" i="1"/>
  <c r="D14" i="1"/>
  <c r="D13" i="1" s="1"/>
  <c r="E33" i="1"/>
  <c r="I14" i="1"/>
  <c r="F50" i="1"/>
  <c r="K50" i="1" s="1"/>
  <c r="K23" i="1"/>
  <c r="F53" i="1"/>
  <c r="K53" i="1" s="1"/>
  <c r="I47" i="1"/>
  <c r="E47" i="1"/>
  <c r="K27" i="1"/>
  <c r="K19" i="1"/>
  <c r="F17" i="1"/>
  <c r="K17" i="1" s="1"/>
  <c r="K44" i="1"/>
  <c r="J33" i="1"/>
  <c r="F33" i="1"/>
  <c r="K33" i="1" s="1"/>
  <c r="K24" i="1"/>
  <c r="F63" i="1"/>
  <c r="K63" i="1" s="1"/>
  <c r="K38" i="1"/>
  <c r="I33" i="1"/>
  <c r="K22" i="1"/>
  <c r="G52" i="1"/>
  <c r="F52" i="1" s="1"/>
  <c r="K52" i="1" s="1"/>
  <c r="K45" i="1"/>
  <c r="F34" i="1"/>
  <c r="K34" i="1" s="1"/>
  <c r="J16" i="1"/>
  <c r="J15" i="1" s="1"/>
  <c r="J14" i="1" s="1"/>
  <c r="J13" i="1" s="1"/>
  <c r="E16" i="1"/>
  <c r="E15" i="1" s="1"/>
  <c r="G16" i="1"/>
  <c r="G12" i="3" l="1"/>
  <c r="F13" i="3"/>
  <c r="K13" i="3" s="1"/>
  <c r="F61" i="2"/>
  <c r="K61" i="2" s="1"/>
  <c r="G46" i="2"/>
  <c r="F46" i="2" s="1"/>
  <c r="K46" i="2" s="1"/>
  <c r="F47" i="2"/>
  <c r="K47" i="2" s="1"/>
  <c r="F32" i="2"/>
  <c r="K32" i="2" s="1"/>
  <c r="F14" i="2"/>
  <c r="K14" i="2" s="1"/>
  <c r="F51" i="2"/>
  <c r="K51" i="2" s="1"/>
  <c r="I12" i="2"/>
  <c r="I11" i="2" s="1"/>
  <c r="F22" i="2"/>
  <c r="K22" i="2" s="1"/>
  <c r="G21" i="2"/>
  <c r="F21" i="2" s="1"/>
  <c r="K21" i="2" s="1"/>
  <c r="F52" i="2"/>
  <c r="K52" i="2" s="1"/>
  <c r="F16" i="1"/>
  <c r="K16" i="1" s="1"/>
  <c r="G15" i="1"/>
  <c r="D11" i="1"/>
  <c r="D12" i="1"/>
  <c r="J11" i="1"/>
  <c r="J12" i="1"/>
  <c r="I13" i="1"/>
  <c r="H11" i="1"/>
  <c r="H12" i="1"/>
  <c r="E14" i="1"/>
  <c r="E13" i="1" s="1"/>
  <c r="F48" i="1"/>
  <c r="K48" i="1" s="1"/>
  <c r="G47" i="1"/>
  <c r="F47" i="1" s="1"/>
  <c r="K47" i="1" s="1"/>
  <c r="F12" i="3" l="1"/>
  <c r="K12" i="3" s="1"/>
  <c r="G11" i="3"/>
  <c r="F11" i="3" s="1"/>
  <c r="K11" i="3" s="1"/>
  <c r="G13" i="2"/>
  <c r="I11" i="1"/>
  <c r="I12" i="1"/>
  <c r="E11" i="1"/>
  <c r="E12" i="1"/>
  <c r="F15" i="1"/>
  <c r="K15" i="1" s="1"/>
  <c r="G14" i="1"/>
  <c r="G12" i="2" l="1"/>
  <c r="F13" i="2"/>
  <c r="K13" i="2" s="1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<sst xmlns="http://schemas.openxmlformats.org/spreadsheetml/2006/main" count="435" uniqueCount="226">
  <si>
    <t>CENTRALIZAT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</si>
  <si>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</si>
  <si>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</si>
  <si>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</si>
  <si>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</si>
  <si>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</si>
  <si>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</si>
  <si>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</si>
  <si>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</si>
  <si>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</si>
  <si>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</si>
  <si>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</si>
  <si>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</si>
  <si>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</si>
  <si>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</si>
  <si>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</si>
  <si>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</si>
  <si>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</si>
  <si>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</si>
  <si>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</si>
  <si>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</si>
  <si>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</si>
  <si>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</si>
  <si>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</si>
  <si>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</si>
  <si>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</si>
  <si>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</si>
  <si>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</si>
  <si>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</si>
  <si>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</si>
  <si>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</si>
  <si>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</si>
  <si>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</si>
  <si>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</si>
  <si>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</si>
  <si>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</si>
  <si>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</si>
  <si>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</si>
  <si>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</si>
  <si>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</si>
  <si>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</si>
  <si>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</si>
  <si>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</si>
  <si>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</si>
  <si>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</si>
  <si>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</si>
  <si>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</si>
  <si>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</si>
  <si>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</si>
  <si>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</si>
  <si>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</si>
  <si>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</si>
  <si>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</si>
  <si>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</si>
  <si>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</si>
  <si>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</si>
  <si>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</si>
  <si>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</si>
  <si>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</si>
  <si>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</si>
  <si>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</si>
  <si>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</si>
  <si>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</si>
  <si>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</si>
  <si>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</si>
  <si>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</si>
  <si>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</si>
  <si>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</si>
  <si>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</si>
  <si>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</si>
  <si>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</si>
  <si>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</si>
  <si>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</si>
  <si>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</si>
  <si>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</si>
  <si>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</si>
  <si>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</si>
  <si>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</si>
  <si>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</si>
  <si>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</si>
  <si>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</si>
  <si>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</si>
  <si>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</si>
  <si>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</si>
  <si>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</si>
  <si>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</si>
  <si>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</si>
  <si>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</si>
  <si>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</si>
  <si>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</si>
  <si>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</si>
  <si>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</si>
  <si>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</si>
  <si>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</si>
  <si>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</si>
  <si>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</si>
  <si>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</si>
  <si>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</si>
  <si>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</si>
  <si>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</si>
  <si>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</si>
  <si>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</si>
  <si>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</si>
  <si>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</si>
  <si>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</si>
  <si>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</si>
  <si>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</si>
  <si>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</si>
  <si>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</si>
  <si>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</si>
  <si>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</si>
  <si>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</si>
  <si>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</si>
  <si>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</si>
  <si>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</si>
  <si>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</si>
  <si>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</si>
  <si>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</si>
  <si>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</si>
  <si>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</si>
  <si>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</si>
  <si>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</si>
  <si>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</si>
  <si>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</si>
  <si>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</si>
  <si>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</si>
  <si>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</si>
  <si>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</si>
  <si>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</si>
  <si>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</si>
  <si>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</si>
  <si>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</si>
  <si>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</si>
  <si>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</si>
  <si>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</si>
  <si>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</si>
  <si>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</si>
  <si>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</si>
  <si>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</si>
  <si>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</si>
  <si>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</si>
  <si>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</si>
  <si>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</si>
  <si>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</si>
  <si>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</si>
  <si>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</si>
  <si>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</si>
  <si>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</si>
  <si>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</si>
  <si>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</si>
  <si>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</si>
  <si>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</si>
  <si>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</si>
  <si>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</si>
  <si>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</si>
  <si>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</si>
  <si>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</si>
  <si>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104</t>
  </si>
  <si>
    <t>Alte venituri</t>
  </si>
  <si>
    <t>36.02.50</t>
  </si>
  <si>
    <t>105</t>
  </si>
  <si>
    <t>Transferuri voluntare,  altele decat subventiile (cod 37.02.01+37.02.50)</t>
  </si>
  <si>
    <t>37.02</t>
  </si>
  <si>
    <t>106</t>
  </si>
  <si>
    <t>Donatii si sponsorizari</t>
  </si>
  <si>
    <t>37.02.01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</si>
  <si>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</si>
  <si>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</si>
  <si>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</si>
  <si>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</si>
  <si>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</si>
  <si>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</si>
  <si>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</si>
  <si>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</si>
  <si>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</si>
  <si>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</si>
  <si>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</si>
  <si>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</si>
  <si>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</si>
  <si>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</si>
  <si>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</si>
  <si>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</si>
  <si>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</si>
  <si>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</si>
  <si>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</si>
  <si>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</si>
  <si>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</si>
  <si>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194</t>
  </si>
  <si>
    <t>Finantarea programelor nationale de dezvoltare locala</t>
  </si>
  <si>
    <t>42.02.65</t>
  </si>
  <si>
    <t>ORDONATOR DE CREDITE,</t>
  </si>
  <si>
    <t>FINARIU CONSTANTIN</t>
  </si>
  <si>
    <t>.</t>
  </si>
  <si>
    <t>CONTABIL SEF,</t>
  </si>
  <si>
    <t>HANDREA CATALINA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</si>
  <si>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</si>
  <si>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</si>
  <si>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</si>
  <si>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</si>
  <si>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</si>
  <si>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</si>
  <si>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35</t>
  </si>
  <si>
    <t>43</t>
  </si>
  <si>
    <t>44</t>
  </si>
  <si>
    <t>57</t>
  </si>
  <si>
    <t>58</t>
  </si>
  <si>
    <t>65</t>
  </si>
  <si>
    <t>80</t>
  </si>
  <si>
    <t>81</t>
  </si>
  <si>
    <t>87</t>
  </si>
  <si>
    <t>96</t>
  </si>
  <si>
    <t>97</t>
  </si>
  <si>
    <t>98</t>
  </si>
  <si>
    <t>99</t>
  </si>
  <si>
    <t>112</t>
  </si>
  <si>
    <t>113</t>
  </si>
  <si>
    <t>114</t>
  </si>
  <si>
    <t>119</t>
  </si>
  <si>
    <t>123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</si>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</sst>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D13+D62</f>
        <v>3457300</v>
      </c>
      <c r="E11" s="11">
        <f>E13+E62</f>
        <v>714200</v>
      </c>
      <c r="F11" s="11">
        <f>G11+H11</f>
        <v>2471523</v>
      </c>
      <c r="G11" s="11">
        <f>G13+G62</f>
        <v>1740345</v>
      </c>
      <c r="H11" s="11">
        <f>H13+H62</f>
        <v>731178</v>
      </c>
      <c r="I11" s="11">
        <f>I13+I62</f>
        <v>566309</v>
      </c>
      <c r="J11" s="11">
        <f>J13+J62</f>
        <v>0</v>
      </c>
      <c r="K11" s="11">
        <f>F11-I11-J11</f>
        <v>1905214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D13-D34-D58</f>
        <v>638000</v>
      </c>
      <c r="E12" s="11">
        <f>E13-E34-E58</f>
        <v>216900</v>
      </c>
      <c r="F12" s="11">
        <f>G12+H12</f>
        <v>2064645</v>
      </c>
      <c r="G12" s="11">
        <f>G13-G34-G58</f>
        <v>1740345</v>
      </c>
      <c r="H12" s="11">
        <f>H13-H34-H58</f>
        <v>324300</v>
      </c>
      <c r="I12" s="11">
        <f>I13-I34-I58</f>
        <v>159431</v>
      </c>
      <c r="J12" s="11">
        <f>J13-J34-J58</f>
        <v>0</v>
      </c>
      <c r="K12" s="11">
        <f>F12-I12-J12</f>
        <v>1905214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D14+D47</f>
        <v>2789300</v>
      </c>
      <c r="E13" s="11">
        <f>E14+E47</f>
        <v>693200</v>
      </c>
      <c r="F13" s="11">
        <f>G13+H13</f>
        <v>2462835</v>
      </c>
      <c r="G13" s="11">
        <f>G14+G47</f>
        <v>1740345</v>
      </c>
      <c r="H13" s="11">
        <f>H14+H47</f>
        <v>722490</v>
      </c>
      <c r="I13" s="11">
        <f>I14+I47</f>
        <v>557621</v>
      </c>
      <c r="J13" s="11">
        <f>J14+J47</f>
        <v>0</v>
      </c>
      <c r="K13" s="11">
        <f>F13-I13-J13</f>
        <v>1905214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D15+D22+D33+D44</f>
        <v>2685000</v>
      </c>
      <c r="E14" s="11">
        <f>E15+E22+E33+E44</f>
        <v>648000</v>
      </c>
      <c r="F14" s="11">
        <f>G14+H14</f>
        <v>1202509</v>
      </c>
      <c r="G14" s="11">
        <f>G15+G22+G33+G44</f>
        <v>545164</v>
      </c>
      <c r="H14" s="11">
        <f>H15+H22+H33+H44</f>
        <v>657345</v>
      </c>
      <c r="I14" s="11">
        <f>I15+I22+I33+I44</f>
        <v>519044</v>
      </c>
      <c r="J14" s="11">
        <f>J15+J22+J33+J44</f>
        <v>0</v>
      </c>
      <c r="K14" s="11">
        <f>F14-I14-J14</f>
        <v>683465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302000</v>
      </c>
      <c r="E15" s="11">
        <f>+E16</f>
        <v>61000</v>
      </c>
      <c r="F15" s="11">
        <f>G15+H15</f>
        <v>38700</v>
      </c>
      <c r="G15" s="11">
        <f>+G16</f>
        <v>0</v>
      </c>
      <c r="H15" s="11">
        <f>+H16</f>
        <v>38700</v>
      </c>
      <c r="I15" s="11">
        <f>+I16</f>
        <v>38700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302000</v>
      </c>
      <c r="E16" s="11">
        <f>E17+E19</f>
        <v>61000</v>
      </c>
      <c r="F16" s="11">
        <f>G16+H16</f>
        <v>38700</v>
      </c>
      <c r="G16" s="11">
        <f>G17+G19</f>
        <v>0</v>
      </c>
      <c r="H16" s="11">
        <f>H17+H19</f>
        <v>38700</v>
      </c>
      <c r="I16" s="11">
        <f>I17+I19</f>
        <v>38700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2000</v>
      </c>
      <c r="E17" s="11">
        <f>+E18</f>
        <v>1000</v>
      </c>
      <c r="F17" s="11">
        <f>G17+H17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2000</v>
      </c>
      <c r="E18" s="11">
        <v>1000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300000</v>
      </c>
      <c r="E19" s="11">
        <f>E20+E21</f>
        <v>60000</v>
      </c>
      <c r="F19" s="11">
        <f>G19+H19</f>
        <v>38700</v>
      </c>
      <c r="G19" s="11">
        <f>G20+G21</f>
        <v>0</v>
      </c>
      <c r="H19" s="11">
        <f>H20+H21</f>
        <v>38700</v>
      </c>
      <c r="I19" s="11">
        <f>I20+I21</f>
        <v>38700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156000</v>
      </c>
      <c r="E20" s="11">
        <v>40000</v>
      </c>
      <c r="F20" s="11">
        <f>G20+H20</f>
        <v>38700</v>
      </c>
      <c r="G20" s="11">
        <v>0</v>
      </c>
      <c r="H20" s="11">
        <v>38700</v>
      </c>
      <c r="I20" s="11">
        <v>38700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144000</v>
      </c>
      <c r="E21" s="11">
        <v>20000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84000</v>
      </c>
      <c r="E22" s="11">
        <f>E23</f>
        <v>69000</v>
      </c>
      <c r="F22" s="11">
        <f>G22+H22</f>
        <v>445114</v>
      </c>
      <c r="G22" s="11">
        <f>G23</f>
        <v>350868</v>
      </c>
      <c r="H22" s="11">
        <f>H23</f>
        <v>94246</v>
      </c>
      <c r="I22" s="11">
        <f>I23</f>
        <v>46600</v>
      </c>
      <c r="J22" s="11">
        <f>J23</f>
        <v>0</v>
      </c>
      <c r="K22" s="11">
        <f>F22-I22-J22</f>
        <v>398514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D24+D27+D31+D32</f>
        <v>84000</v>
      </c>
      <c r="E23" s="11">
        <f>E24+E27+E31+E32</f>
        <v>69000</v>
      </c>
      <c r="F23" s="11">
        <f>G23+H23</f>
        <v>445114</v>
      </c>
      <c r="G23" s="11">
        <f>G24+G27+G31+G32</f>
        <v>350868</v>
      </c>
      <c r="H23" s="11">
        <f>H24+H27+H31+H32</f>
        <v>94246</v>
      </c>
      <c r="I23" s="11">
        <f>I24+I27+I31+I32</f>
        <v>46600</v>
      </c>
      <c r="J23" s="11">
        <f>J24+J27+J31+J32</f>
        <v>0</v>
      </c>
      <c r="K23" s="11">
        <f>F23-I23-J23</f>
        <v>398514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15000</v>
      </c>
      <c r="E24" s="11">
        <f>E25+E26</f>
        <v>11000</v>
      </c>
      <c r="F24" s="11">
        <f>G24+H24</f>
        <v>48428</v>
      </c>
      <c r="G24" s="11">
        <f>G25+G26</f>
        <v>33578</v>
      </c>
      <c r="H24" s="11">
        <f>H25+H26</f>
        <v>14850</v>
      </c>
      <c r="I24" s="11">
        <f>I25+I26</f>
        <v>9196</v>
      </c>
      <c r="J24" s="11">
        <f>J25+J26</f>
        <v>0</v>
      </c>
      <c r="K24" s="11">
        <f>F24-I24-J24</f>
        <v>39232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14000</v>
      </c>
      <c r="E25" s="11">
        <v>10000</v>
      </c>
      <c r="F25" s="11">
        <f>G25+H25</f>
        <v>47914</v>
      </c>
      <c r="G25" s="11">
        <v>33578</v>
      </c>
      <c r="H25" s="11">
        <v>14336</v>
      </c>
      <c r="I25" s="11">
        <v>8754</v>
      </c>
      <c r="J25" s="11">
        <v>0</v>
      </c>
      <c r="K25" s="11">
        <f>F25-I25-J25</f>
        <v>39160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</v>
      </c>
      <c r="E26" s="11">
        <v>1000</v>
      </c>
      <c r="F26" s="11">
        <f>G26+H26</f>
        <v>514</v>
      </c>
      <c r="G26" s="11">
        <v>0</v>
      </c>
      <c r="H26" s="11">
        <v>514</v>
      </c>
      <c r="I26" s="11">
        <v>442</v>
      </c>
      <c r="J26" s="11">
        <v>0</v>
      </c>
      <c r="K26" s="11">
        <f>F26-I26-J26</f>
        <v>72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60000</v>
      </c>
      <c r="E27" s="11">
        <f>E28+E29+E30</f>
        <v>55000</v>
      </c>
      <c r="F27" s="11">
        <f>G27+H27</f>
        <v>383698</v>
      </c>
      <c r="G27" s="11">
        <f>G28+G29+G30</f>
        <v>308194</v>
      </c>
      <c r="H27" s="11">
        <f>H28+H29+H30</f>
        <v>75504</v>
      </c>
      <c r="I27" s="11">
        <f>I28+I29+I30</f>
        <v>35158</v>
      </c>
      <c r="J27" s="11">
        <f>J28+J29+J30</f>
        <v>0</v>
      </c>
      <c r="K27" s="11">
        <f>F27-I27-J27</f>
        <v>348540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25000</v>
      </c>
      <c r="E28" s="11">
        <v>22000</v>
      </c>
      <c r="F28" s="11">
        <f>G28+H28</f>
        <v>143886</v>
      </c>
      <c r="G28" s="11">
        <v>113647</v>
      </c>
      <c r="H28" s="11">
        <v>30239</v>
      </c>
      <c r="I28" s="11">
        <v>13623</v>
      </c>
      <c r="J28" s="11">
        <v>0</v>
      </c>
      <c r="K28" s="11">
        <f>F28-I28-J28</f>
        <v>130263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f>G29+H29</f>
        <v>36</v>
      </c>
      <c r="G29" s="11">
        <v>0</v>
      </c>
      <c r="H29" s="11">
        <v>36</v>
      </c>
      <c r="I29" s="11">
        <v>0</v>
      </c>
      <c r="J29" s="11">
        <v>0</v>
      </c>
      <c r="K29" s="11">
        <f>F29-I29-J29</f>
        <v>36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35000</v>
      </c>
      <c r="E30" s="11">
        <v>33000</v>
      </c>
      <c r="F30" s="11">
        <f>G30+H30</f>
        <v>239776</v>
      </c>
      <c r="G30" s="11">
        <v>194547</v>
      </c>
      <c r="H30" s="11">
        <v>45229</v>
      </c>
      <c r="I30" s="11">
        <v>21535</v>
      </c>
      <c r="J30" s="11">
        <v>0</v>
      </c>
      <c r="K30" s="11">
        <f>F30-I30-J30</f>
        <v>218241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5000</v>
      </c>
      <c r="E31" s="11">
        <v>1000</v>
      </c>
      <c r="F31" s="11">
        <f>G31+H31</f>
        <v>753</v>
      </c>
      <c r="G31" s="11">
        <v>0</v>
      </c>
      <c r="H31" s="11">
        <v>753</v>
      </c>
      <c r="I31" s="11">
        <v>753</v>
      </c>
      <c r="J31" s="11">
        <v>0</v>
      </c>
      <c r="K31" s="11">
        <f>F31-I31-J31</f>
        <v>0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4000</v>
      </c>
      <c r="E32" s="11">
        <v>2000</v>
      </c>
      <c r="F32" s="11">
        <f>G32+H32</f>
        <v>12235</v>
      </c>
      <c r="G32" s="11">
        <v>9096</v>
      </c>
      <c r="H32" s="11">
        <v>3139</v>
      </c>
      <c r="I32" s="11">
        <v>1493</v>
      </c>
      <c r="J32" s="11">
        <v>0</v>
      </c>
      <c r="K32" s="11">
        <f>F32-I32-J32</f>
        <v>10742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2239000</v>
      </c>
      <c r="E33" s="11">
        <f>E34+E38</f>
        <v>502000</v>
      </c>
      <c r="F33" s="11">
        <f>G33+H33</f>
        <v>558710</v>
      </c>
      <c r="G33" s="11">
        <f>G34+G38</f>
        <v>105366</v>
      </c>
      <c r="H33" s="11">
        <f>H34+H38</f>
        <v>453344</v>
      </c>
      <c r="I33" s="11">
        <f>I34+I38</f>
        <v>418546</v>
      </c>
      <c r="J33" s="11">
        <f>J34+J38</f>
        <v>0</v>
      </c>
      <c r="K33" s="11">
        <f>F33-I33-J33</f>
        <v>140164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2139000</v>
      </c>
      <c r="E34" s="11">
        <f>+E35+E36+E37</f>
        <v>464000</v>
      </c>
      <c r="F34" s="11">
        <f>G34+H34</f>
        <v>385900</v>
      </c>
      <c r="G34" s="11">
        <f>+G35+G36+G37</f>
        <v>0</v>
      </c>
      <c r="H34" s="11">
        <f>+H35+H36+H37</f>
        <v>385900</v>
      </c>
      <c r="I34" s="11">
        <f>+I35+I36+I37</f>
        <v>385900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898000</v>
      </c>
      <c r="E35" s="11">
        <v>165000</v>
      </c>
      <c r="F35" s="11">
        <f>G35+H35</f>
        <v>97900</v>
      </c>
      <c r="G35" s="11">
        <v>0</v>
      </c>
      <c r="H35" s="11">
        <v>97900</v>
      </c>
      <c r="I35" s="11">
        <v>97900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10000</v>
      </c>
      <c r="E36" s="11">
        <v>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1231000</v>
      </c>
      <c r="E37" s="11">
        <v>296000</v>
      </c>
      <c r="F37" s="11">
        <f>G37+H37</f>
        <v>288000</v>
      </c>
      <c r="G37" s="11">
        <v>0</v>
      </c>
      <c r="H37" s="11">
        <v>288000</v>
      </c>
      <c r="I37" s="11">
        <v>288000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D39+D42+D43</f>
        <v>100000</v>
      </c>
      <c r="E38" s="11">
        <f>E39+E42+E43</f>
        <v>38000</v>
      </c>
      <c r="F38" s="11">
        <f>G38+H38</f>
        <v>172810</v>
      </c>
      <c r="G38" s="11">
        <f>G39+G42+G43</f>
        <v>105366</v>
      </c>
      <c r="H38" s="11">
        <f>H39+H42+H43</f>
        <v>67444</v>
      </c>
      <c r="I38" s="11">
        <f>I39+I42+I43</f>
        <v>32646</v>
      </c>
      <c r="J38" s="11">
        <f>J39+J42+J43</f>
        <v>0</v>
      </c>
      <c r="K38" s="11">
        <f>F38-I38-J38</f>
        <v>140164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41000</v>
      </c>
      <c r="E39" s="11">
        <f>E40+E41</f>
        <v>26000</v>
      </c>
      <c r="F39" s="11">
        <f>G39+H39</f>
        <v>150662</v>
      </c>
      <c r="G39" s="11">
        <f>G40+G41</f>
        <v>96058</v>
      </c>
      <c r="H39" s="11">
        <f>H40+H41</f>
        <v>54604</v>
      </c>
      <c r="I39" s="11">
        <f>I40+I41</f>
        <v>21565</v>
      </c>
      <c r="J39" s="11">
        <f>J40+J41</f>
        <v>0</v>
      </c>
      <c r="K39" s="11">
        <f>F39-I39-J39</f>
        <v>129097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40000</v>
      </c>
      <c r="E40" s="11">
        <v>25000</v>
      </c>
      <c r="F40" s="11">
        <f>G40+H40</f>
        <v>149910</v>
      </c>
      <c r="G40" s="11">
        <v>96058</v>
      </c>
      <c r="H40" s="11">
        <v>53852</v>
      </c>
      <c r="I40" s="11">
        <v>21565</v>
      </c>
      <c r="J40" s="11">
        <v>0</v>
      </c>
      <c r="K40" s="11">
        <f>F40-I40-J40</f>
        <v>128345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1000</v>
      </c>
      <c r="F41" s="11">
        <f>G41+H41</f>
        <v>752</v>
      </c>
      <c r="G41" s="11">
        <v>0</v>
      </c>
      <c r="H41" s="11">
        <v>752</v>
      </c>
      <c r="I41" s="11">
        <v>0</v>
      </c>
      <c r="J41" s="11">
        <v>0</v>
      </c>
      <c r="K41" s="11">
        <f>F41-I41-J41</f>
        <v>752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4000</v>
      </c>
      <c r="E42" s="11">
        <v>1000</v>
      </c>
      <c r="F42" s="11">
        <f>G42+H42</f>
        <v>781</v>
      </c>
      <c r="G42" s="11">
        <v>0</v>
      </c>
      <c r="H42" s="11">
        <v>781</v>
      </c>
      <c r="I42" s="11">
        <v>781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55000</v>
      </c>
      <c r="E43" s="11">
        <v>11000</v>
      </c>
      <c r="F43" s="11">
        <f>G43+H43</f>
        <v>21367</v>
      </c>
      <c r="G43" s="11">
        <v>9308</v>
      </c>
      <c r="H43" s="11">
        <v>12059</v>
      </c>
      <c r="I43" s="11">
        <v>10300</v>
      </c>
      <c r="J43" s="11">
        <v>0</v>
      </c>
      <c r="K43" s="11">
        <f>F43-I43-J43</f>
        <v>11067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60000</v>
      </c>
      <c r="E44" s="11">
        <f>E45</f>
        <v>16000</v>
      </c>
      <c r="F44" s="11">
        <f>G44+H44</f>
        <v>159985</v>
      </c>
      <c r="G44" s="11">
        <f>G45</f>
        <v>88930</v>
      </c>
      <c r="H44" s="11">
        <f>H45</f>
        <v>71055</v>
      </c>
      <c r="I44" s="11">
        <f>I45</f>
        <v>15198</v>
      </c>
      <c r="J44" s="11">
        <f>J45</f>
        <v>0</v>
      </c>
      <c r="K44" s="11">
        <f>F44-I44-J44</f>
        <v>144787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60000</v>
      </c>
      <c r="E45" s="11">
        <f>E46</f>
        <v>16000</v>
      </c>
      <c r="F45" s="11">
        <f>G45+H45</f>
        <v>159985</v>
      </c>
      <c r="G45" s="11">
        <f>G46</f>
        <v>88930</v>
      </c>
      <c r="H45" s="11">
        <f>H46</f>
        <v>71055</v>
      </c>
      <c r="I45" s="11">
        <f>I46</f>
        <v>15198</v>
      </c>
      <c r="J45" s="11">
        <f>J46</f>
        <v>0</v>
      </c>
      <c r="K45" s="11">
        <f>F45-I45-J45</f>
        <v>144787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v>60000</v>
      </c>
      <c r="E46" s="11">
        <v>16000</v>
      </c>
      <c r="F46" s="11">
        <f>G46+H46</f>
        <v>159985</v>
      </c>
      <c r="G46" s="11">
        <v>88930</v>
      </c>
      <c r="H46" s="11">
        <v>71055</v>
      </c>
      <c r="I46" s="11">
        <v>15198</v>
      </c>
      <c r="J46" s="11">
        <v>0</v>
      </c>
      <c r="K46" s="11">
        <f>F46-I46-J46</f>
        <v>144787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D48+D52</f>
        <v>104300</v>
      </c>
      <c r="E47" s="11">
        <f>E48+E52</f>
        <v>45200</v>
      </c>
      <c r="F47" s="11">
        <f>G47+H47</f>
        <v>1260326</v>
      </c>
      <c r="G47" s="11">
        <f>G48+G52</f>
        <v>1195181</v>
      </c>
      <c r="H47" s="11">
        <f>H48+H52</f>
        <v>65145</v>
      </c>
      <c r="I47" s="11">
        <f>I48+I52</f>
        <v>38577</v>
      </c>
      <c r="J47" s="11">
        <f>J48+J52</f>
        <v>0</v>
      </c>
      <c r="K47" s="11">
        <f>F47-I47-J47</f>
        <v>1221749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35000</v>
      </c>
      <c r="E48" s="11">
        <f>E49</f>
        <v>10000</v>
      </c>
      <c r="F48" s="11">
        <f>G48+H48</f>
        <v>59931</v>
      </c>
      <c r="G48" s="11">
        <f>G49</f>
        <v>32326</v>
      </c>
      <c r="H48" s="11">
        <f>H49</f>
        <v>27605</v>
      </c>
      <c r="I48" s="11">
        <f>I49</f>
        <v>9802</v>
      </c>
      <c r="J48" s="11">
        <f>J49</f>
        <v>0</v>
      </c>
      <c r="K48" s="11">
        <f>F48-I48-J48</f>
        <v>50129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</f>
        <v>35000</v>
      </c>
      <c r="E49" s="11">
        <f>+E50</f>
        <v>10000</v>
      </c>
      <c r="F49" s="11">
        <f>G49+H49</f>
        <v>59931</v>
      </c>
      <c r="G49" s="11">
        <f>+G50</f>
        <v>32326</v>
      </c>
      <c r="H49" s="11">
        <f>+H50</f>
        <v>27605</v>
      </c>
      <c r="I49" s="11">
        <f>+I50</f>
        <v>9802</v>
      </c>
      <c r="J49" s="11">
        <f>+J50</f>
        <v>0</v>
      </c>
      <c r="K49" s="11">
        <f>F49-I49-J49</f>
        <v>50129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D51</f>
        <v>35000</v>
      </c>
      <c r="E50" s="11">
        <f>E51</f>
        <v>10000</v>
      </c>
      <c r="F50" s="11">
        <f>G50+H50</f>
        <v>59931</v>
      </c>
      <c r="G50" s="11">
        <f>G51</f>
        <v>32326</v>
      </c>
      <c r="H50" s="11">
        <f>H51</f>
        <v>27605</v>
      </c>
      <c r="I50" s="11">
        <f>I51</f>
        <v>9802</v>
      </c>
      <c r="J50" s="11">
        <f>J51</f>
        <v>0</v>
      </c>
      <c r="K50" s="11">
        <f>F50-I50-J50</f>
        <v>50129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35000</v>
      </c>
      <c r="E51" s="11">
        <v>10000</v>
      </c>
      <c r="F51" s="11">
        <f>G51+H51</f>
        <v>59931</v>
      </c>
      <c r="G51" s="11">
        <v>32326</v>
      </c>
      <c r="H51" s="11">
        <v>27605</v>
      </c>
      <c r="I51" s="11">
        <v>9802</v>
      </c>
      <c r="J51" s="11">
        <v>0</v>
      </c>
      <c r="K51" s="11">
        <f>F51-I51-J51</f>
        <v>50129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+D53+D56+D58</f>
        <v>69300</v>
      </c>
      <c r="E52" s="11">
        <f>+E53+E56+E58</f>
        <v>35200</v>
      </c>
      <c r="F52" s="11">
        <f>G52+H52</f>
        <v>1200395</v>
      </c>
      <c r="G52" s="11">
        <f>+G53+G56+G58</f>
        <v>1162855</v>
      </c>
      <c r="H52" s="11">
        <f>+H53+H56+H58</f>
        <v>37540</v>
      </c>
      <c r="I52" s="11">
        <f>+I53+I56+I58</f>
        <v>28775</v>
      </c>
      <c r="J52" s="11">
        <f>+J53+J56+J58</f>
        <v>0</v>
      </c>
      <c r="K52" s="11">
        <f>F52-I52-J52</f>
        <v>1171620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50000</v>
      </c>
      <c r="E53" s="11">
        <f>E54</f>
        <v>20900</v>
      </c>
      <c r="F53" s="11">
        <f>G53+H53</f>
        <v>1183131</v>
      </c>
      <c r="G53" s="11">
        <f>G54</f>
        <v>1158300</v>
      </c>
      <c r="H53" s="11">
        <f>H54</f>
        <v>24831</v>
      </c>
      <c r="I53" s="11">
        <f>I54</f>
        <v>16066</v>
      </c>
      <c r="J53" s="11">
        <f>J54</f>
        <v>0</v>
      </c>
      <c r="K53" s="11">
        <f>F53-I53-J53</f>
        <v>1167065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50000</v>
      </c>
      <c r="E54" s="11">
        <f>E55</f>
        <v>20900</v>
      </c>
      <c r="F54" s="11">
        <f>G54+H54</f>
        <v>1183131</v>
      </c>
      <c r="G54" s="11">
        <f>G55</f>
        <v>1158300</v>
      </c>
      <c r="H54" s="11">
        <f>H55</f>
        <v>24831</v>
      </c>
      <c r="I54" s="11">
        <f>I55</f>
        <v>16066</v>
      </c>
      <c r="J54" s="11">
        <f>J55</f>
        <v>0</v>
      </c>
      <c r="K54" s="11">
        <f>F54-I54-J54</f>
        <v>1167065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50000</v>
      </c>
      <c r="E55" s="11">
        <v>20900</v>
      </c>
      <c r="F55" s="11">
        <f>G55+H55</f>
        <v>1183131</v>
      </c>
      <c r="G55" s="11">
        <v>1158300</v>
      </c>
      <c r="H55" s="11">
        <v>24831</v>
      </c>
      <c r="I55" s="11">
        <v>16066</v>
      </c>
      <c r="J55" s="11">
        <v>0</v>
      </c>
      <c r="K55" s="11">
        <f>F55-I55-J55</f>
        <v>1167065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</f>
        <v>7000</v>
      </c>
      <c r="E56" s="11">
        <f>+E57</f>
        <v>2000</v>
      </c>
      <c r="F56" s="11">
        <f>G56+H56</f>
        <v>4974</v>
      </c>
      <c r="G56" s="11">
        <f>+G57</f>
        <v>4555</v>
      </c>
      <c r="H56" s="11">
        <f>+H57</f>
        <v>419</v>
      </c>
      <c r="I56" s="11">
        <f>+I57</f>
        <v>419</v>
      </c>
      <c r="J56" s="11">
        <f>+J57</f>
        <v>0</v>
      </c>
      <c r="K56" s="11">
        <f>F56-I56-J56</f>
        <v>4555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7000</v>
      </c>
      <c r="E57" s="11">
        <v>2000</v>
      </c>
      <c r="F57" s="11">
        <f>G57+H57</f>
        <v>4974</v>
      </c>
      <c r="G57" s="11">
        <v>4555</v>
      </c>
      <c r="H57" s="11">
        <v>419</v>
      </c>
      <c r="I57" s="11">
        <v>419</v>
      </c>
      <c r="J57" s="11">
        <v>0</v>
      </c>
      <c r="K57" s="11">
        <f>F57-I57-J57</f>
        <v>4555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D59+D60+D61</f>
        <v>12300</v>
      </c>
      <c r="E58" s="11">
        <f>E59+E60+E61</f>
        <v>12300</v>
      </c>
      <c r="F58" s="11">
        <f>G58+H58</f>
        <v>12290</v>
      </c>
      <c r="G58" s="11">
        <f>G59+G60+G61</f>
        <v>0</v>
      </c>
      <c r="H58" s="11">
        <f>H59+H60+H61</f>
        <v>12290</v>
      </c>
      <c r="I58" s="11">
        <f>I59+I60+I61</f>
        <v>12290</v>
      </c>
      <c r="J58" s="11">
        <f>J59+J60+J61</f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12300</v>
      </c>
      <c r="E59" s="11">
        <v>12300</v>
      </c>
      <c r="F59" s="11">
        <f>G59+H59</f>
        <v>12290</v>
      </c>
      <c r="G59" s="11">
        <v>0</v>
      </c>
      <c r="H59" s="11">
        <v>12290</v>
      </c>
      <c r="I59" s="11">
        <v>12290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-68800</v>
      </c>
      <c r="E60" s="11">
        <v>-30000</v>
      </c>
      <c r="F60" s="11">
        <f>G60+H60</f>
        <v>-3491</v>
      </c>
      <c r="G60" s="11">
        <v>0</v>
      </c>
      <c r="H60" s="11">
        <v>-3491</v>
      </c>
      <c r="I60" s="11">
        <v>-3491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68800</v>
      </c>
      <c r="E61" s="11">
        <v>30000</v>
      </c>
      <c r="F61" s="11">
        <f>G61+H61</f>
        <v>3491</v>
      </c>
      <c r="G61" s="11">
        <v>0</v>
      </c>
      <c r="H61" s="11">
        <v>3491</v>
      </c>
      <c r="I61" s="11">
        <v>3491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668000</v>
      </c>
      <c r="E62" s="11">
        <f>E63</f>
        <v>21000</v>
      </c>
      <c r="F62" s="11">
        <f>G62+H62</f>
        <v>8688</v>
      </c>
      <c r="G62" s="11">
        <f>G63</f>
        <v>0</v>
      </c>
      <c r="H62" s="11">
        <f>H63</f>
        <v>8688</v>
      </c>
      <c r="I62" s="11">
        <f>I63</f>
        <v>8688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668000</v>
      </c>
      <c r="E63" s="11">
        <f>E64</f>
        <v>21000</v>
      </c>
      <c r="F63" s="11">
        <f>G63+H63</f>
        <v>8688</v>
      </c>
      <c r="G63" s="11">
        <f>G64</f>
        <v>0</v>
      </c>
      <c r="H63" s="11">
        <f>H64</f>
        <v>8688</v>
      </c>
      <c r="I63" s="11">
        <f>I64</f>
        <v>8688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</f>
        <v>668000</v>
      </c>
      <c r="E64" s="11">
        <f>+E65+E66+E67</f>
        <v>21000</v>
      </c>
      <c r="F64" s="11">
        <f>G64+H64</f>
        <v>8688</v>
      </c>
      <c r="G64" s="11">
        <f>+G65+G66+G67</f>
        <v>0</v>
      </c>
      <c r="H64" s="11">
        <f>+H65+H66+H67</f>
        <v>8688</v>
      </c>
      <c r="I64" s="11">
        <f>+I65+I66+I67</f>
        <v>8688</v>
      </c>
      <c r="J64" s="11">
        <f>+J65+J66+J67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53800</v>
      </c>
      <c r="E65" s="11">
        <v>4000</v>
      </c>
      <c r="F65" s="11">
        <f>G65+H65</f>
        <v>3149</v>
      </c>
      <c r="G65" s="11">
        <v>0</v>
      </c>
      <c r="H65" s="11">
        <v>3149</v>
      </c>
      <c r="I65" s="11">
        <v>3149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v>106700</v>
      </c>
      <c r="E66" s="11">
        <v>17000</v>
      </c>
      <c r="F66" s="11">
        <f>G66+H66</f>
        <v>5539</v>
      </c>
      <c r="G66" s="11">
        <v>0</v>
      </c>
      <c r="H66" s="11">
        <v>5539</v>
      </c>
      <c r="I66" s="11">
        <v>5539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507500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190</v>
      </c>
      <c r="B69" s="13"/>
      <c r="C69" s="13"/>
      <c r="D69" s="13"/>
      <c r="E69" s="13" t="s">
        <v>192</v>
      </c>
      <c r="F69" s="13"/>
      <c r="G69" s="13"/>
      <c r="H69" s="13"/>
      <c r="I69" s="13" t="s">
        <v>193</v>
      </c>
      <c r="J69" s="13"/>
      <c r="K69" s="13"/>
      <c r="L69" s="13"/>
    </row>
    <row r="70" spans="1:12" x14ac:dyDescent="0.25">
      <c r="A70" s="3" t="s">
        <v>191</v>
      </c>
      <c r="B70" s="3"/>
      <c r="C70" s="3"/>
      <c r="D70" s="3"/>
      <c r="E70" s="3"/>
      <c r="F70" s="3"/>
      <c r="G70" s="3"/>
      <c r="H70" s="3"/>
      <c r="I70" s="3" t="s">
        <v>194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196</v>
      </c>
      <c r="C11" s="10" t="s">
        <v>21</v>
      </c>
      <c r="D11" s="11">
        <f>D12+D60</f>
        <v>2881000</v>
      </c>
      <c r="E11" s="11">
        <f>E12+E60</f>
        <v>684200</v>
      </c>
      <c r="F11" s="11">
        <f>G11+H11</f>
        <v>2468032</v>
      </c>
      <c r="G11" s="11">
        <f>G12+G60</f>
        <v>1740345</v>
      </c>
      <c r="H11" s="11">
        <f>H12+H60</f>
        <v>727687</v>
      </c>
      <c r="I11" s="11">
        <f>I12+I60</f>
        <v>562818</v>
      </c>
      <c r="J11" s="11">
        <f>J12+J60</f>
        <v>0</v>
      </c>
      <c r="K11" s="11">
        <f>F11-I11-J11</f>
        <v>1905214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D13+D46</f>
        <v>2720500</v>
      </c>
      <c r="E12" s="11">
        <f>E13+E46</f>
        <v>663200</v>
      </c>
      <c r="F12" s="11">
        <f>G12+H12</f>
        <v>2459344</v>
      </c>
      <c r="G12" s="11">
        <f>G13+G46</f>
        <v>1740345</v>
      </c>
      <c r="H12" s="11">
        <f>H13+H46</f>
        <v>718999</v>
      </c>
      <c r="I12" s="11">
        <f>I13+I46</f>
        <v>554130</v>
      </c>
      <c r="J12" s="11">
        <f>J13+J46</f>
        <v>0</v>
      </c>
      <c r="K12" s="11">
        <f>F12-I12-J12</f>
        <v>1905214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D14+D21+D32+D43</f>
        <v>2685000</v>
      </c>
      <c r="E13" s="11">
        <f>E14+E21+E32+E43</f>
        <v>648000</v>
      </c>
      <c r="F13" s="11">
        <f>G13+H13</f>
        <v>1202509</v>
      </c>
      <c r="G13" s="11">
        <f>G14+G21+G32+G43</f>
        <v>545164</v>
      </c>
      <c r="H13" s="11">
        <f>H14+H21+H32+H43</f>
        <v>657345</v>
      </c>
      <c r="I13" s="11">
        <f>I14+I21+I32+I43</f>
        <v>519044</v>
      </c>
      <c r="J13" s="11">
        <f>J14+J21+J32+J43</f>
        <v>0</v>
      </c>
      <c r="K13" s="11">
        <f>F13-I13-J13</f>
        <v>683465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302000</v>
      </c>
      <c r="E14" s="11">
        <f>+E15</f>
        <v>61000</v>
      </c>
      <c r="F14" s="11">
        <f>G14+H14</f>
        <v>38700</v>
      </c>
      <c r="G14" s="11">
        <f>+G15</f>
        <v>0</v>
      </c>
      <c r="H14" s="11">
        <f>+H15</f>
        <v>38700</v>
      </c>
      <c r="I14" s="11">
        <f>+I15</f>
        <v>38700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197</v>
      </c>
      <c r="B15" s="10" t="s">
        <v>35</v>
      </c>
      <c r="C15" s="10" t="s">
        <v>36</v>
      </c>
      <c r="D15" s="11">
        <f>D16+D18</f>
        <v>302000</v>
      </c>
      <c r="E15" s="11">
        <f>E16+E18</f>
        <v>61000</v>
      </c>
      <c r="F15" s="11">
        <f>G15+H15</f>
        <v>38700</v>
      </c>
      <c r="G15" s="11">
        <f>G16+G18</f>
        <v>0</v>
      </c>
      <c r="H15" s="11">
        <f>H16+H18</f>
        <v>38700</v>
      </c>
      <c r="I15" s="11">
        <f>I16+I18</f>
        <v>38700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2000</v>
      </c>
      <c r="E16" s="11">
        <f>+E17</f>
        <v>1000</v>
      </c>
      <c r="F16" s="11">
        <f>G16+H16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198</v>
      </c>
      <c r="B17" s="10" t="s">
        <v>41</v>
      </c>
      <c r="C17" s="10" t="s">
        <v>42</v>
      </c>
      <c r="D17" s="11">
        <v>2000</v>
      </c>
      <c r="E17" s="11">
        <v>1000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300000</v>
      </c>
      <c r="E18" s="11">
        <f>E19+E20</f>
        <v>60000</v>
      </c>
      <c r="F18" s="11">
        <f>G18+H18</f>
        <v>38700</v>
      </c>
      <c r="G18" s="11">
        <f>G19+G20</f>
        <v>0</v>
      </c>
      <c r="H18" s="11">
        <f>H19+H20</f>
        <v>38700</v>
      </c>
      <c r="I18" s="11">
        <f>I19+I20</f>
        <v>38700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156000</v>
      </c>
      <c r="E19" s="11">
        <v>40000</v>
      </c>
      <c r="F19" s="11">
        <f>G19+H19</f>
        <v>38700</v>
      </c>
      <c r="G19" s="11">
        <v>0</v>
      </c>
      <c r="H19" s="11">
        <v>38700</v>
      </c>
      <c r="I19" s="11">
        <v>38700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144000</v>
      </c>
      <c r="E20" s="11">
        <v>20000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199</v>
      </c>
      <c r="B21" s="10" t="s">
        <v>53</v>
      </c>
      <c r="C21" s="10" t="s">
        <v>54</v>
      </c>
      <c r="D21" s="11">
        <f>D22</f>
        <v>84000</v>
      </c>
      <c r="E21" s="11">
        <f>E22</f>
        <v>69000</v>
      </c>
      <c r="F21" s="11">
        <f>G21+H21</f>
        <v>445114</v>
      </c>
      <c r="G21" s="11">
        <f>G22</f>
        <v>350868</v>
      </c>
      <c r="H21" s="11">
        <f>H22</f>
        <v>94246</v>
      </c>
      <c r="I21" s="11">
        <f>I22</f>
        <v>46600</v>
      </c>
      <c r="J21" s="11">
        <f>J22</f>
        <v>0</v>
      </c>
      <c r="K21" s="11">
        <f>F21-I21-J21</f>
        <v>398514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D23+D26+D30+D31</f>
        <v>84000</v>
      </c>
      <c r="E22" s="11">
        <f>E23+E26+E30+E31</f>
        <v>69000</v>
      </c>
      <c r="F22" s="11">
        <f>G22+H22</f>
        <v>445114</v>
      </c>
      <c r="G22" s="11">
        <f>G23+G26+G30+G31</f>
        <v>350868</v>
      </c>
      <c r="H22" s="11">
        <f>H23+H26+H30+H31</f>
        <v>94246</v>
      </c>
      <c r="I22" s="11">
        <f>I23+I26+I30+I31</f>
        <v>46600</v>
      </c>
      <c r="J22" s="11">
        <f>J23+J26+J30+J31</f>
        <v>0</v>
      </c>
      <c r="K22" s="11">
        <f>F22-I22-J22</f>
        <v>398514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15000</v>
      </c>
      <c r="E23" s="11">
        <f>E24+E25</f>
        <v>11000</v>
      </c>
      <c r="F23" s="11">
        <f>G23+H23</f>
        <v>48428</v>
      </c>
      <c r="G23" s="11">
        <f>G24+G25</f>
        <v>33578</v>
      </c>
      <c r="H23" s="11">
        <f>H24+H25</f>
        <v>14850</v>
      </c>
      <c r="I23" s="11">
        <f>I24+I25</f>
        <v>9196</v>
      </c>
      <c r="J23" s="11">
        <f>J24+J25</f>
        <v>0</v>
      </c>
      <c r="K23" s="11">
        <f>F23-I23-J23</f>
        <v>39232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14000</v>
      </c>
      <c r="E24" s="11">
        <v>10000</v>
      </c>
      <c r="F24" s="11">
        <f>G24+H24</f>
        <v>47914</v>
      </c>
      <c r="G24" s="11">
        <v>33578</v>
      </c>
      <c r="H24" s="11">
        <v>14336</v>
      </c>
      <c r="I24" s="11">
        <v>8754</v>
      </c>
      <c r="J24" s="11">
        <v>0</v>
      </c>
      <c r="K24" s="11">
        <f>F24-I24-J24</f>
        <v>39160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</v>
      </c>
      <c r="E25" s="11">
        <v>1000</v>
      </c>
      <c r="F25" s="11">
        <f>G25+H25</f>
        <v>514</v>
      </c>
      <c r="G25" s="11">
        <v>0</v>
      </c>
      <c r="H25" s="11">
        <v>514</v>
      </c>
      <c r="I25" s="11">
        <v>442</v>
      </c>
      <c r="J25" s="11">
        <v>0</v>
      </c>
      <c r="K25" s="11">
        <f>F25-I25-J25</f>
        <v>72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60000</v>
      </c>
      <c r="E26" s="11">
        <f>E27+E28+E29</f>
        <v>55000</v>
      </c>
      <c r="F26" s="11">
        <f>G26+H26</f>
        <v>383698</v>
      </c>
      <c r="G26" s="11">
        <f>G27+G28+G29</f>
        <v>308194</v>
      </c>
      <c r="H26" s="11">
        <f>H27+H28+H29</f>
        <v>75504</v>
      </c>
      <c r="I26" s="11">
        <f>I27+I28+I29</f>
        <v>35158</v>
      </c>
      <c r="J26" s="11">
        <f>J27+J28+J29</f>
        <v>0</v>
      </c>
      <c r="K26" s="11">
        <f>F26-I26-J26</f>
        <v>348540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25000</v>
      </c>
      <c r="E27" s="11">
        <v>22000</v>
      </c>
      <c r="F27" s="11">
        <f>G27+H27</f>
        <v>143886</v>
      </c>
      <c r="G27" s="11">
        <v>113647</v>
      </c>
      <c r="H27" s="11">
        <v>30239</v>
      </c>
      <c r="I27" s="11">
        <v>13623</v>
      </c>
      <c r="J27" s="11">
        <v>0</v>
      </c>
      <c r="K27" s="11">
        <f>F27-I27-J27</f>
        <v>130263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0</v>
      </c>
      <c r="E28" s="11">
        <v>0</v>
      </c>
      <c r="F28" s="11">
        <f>G28+H28</f>
        <v>36</v>
      </c>
      <c r="G28" s="11">
        <v>0</v>
      </c>
      <c r="H28" s="11">
        <v>36</v>
      </c>
      <c r="I28" s="11">
        <v>0</v>
      </c>
      <c r="J28" s="11">
        <v>0</v>
      </c>
      <c r="K28" s="11">
        <f>F28-I28-J28</f>
        <v>36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35000</v>
      </c>
      <c r="E29" s="11">
        <v>33000</v>
      </c>
      <c r="F29" s="11">
        <f>G29+H29</f>
        <v>239776</v>
      </c>
      <c r="G29" s="11">
        <v>194547</v>
      </c>
      <c r="H29" s="11">
        <v>45229</v>
      </c>
      <c r="I29" s="11">
        <v>21535</v>
      </c>
      <c r="J29" s="11">
        <v>0</v>
      </c>
      <c r="K29" s="11">
        <f>F29-I29-J29</f>
        <v>218241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5000</v>
      </c>
      <c r="E30" s="11">
        <v>1000</v>
      </c>
      <c r="F30" s="11">
        <f>G30+H30</f>
        <v>753</v>
      </c>
      <c r="G30" s="11">
        <v>0</v>
      </c>
      <c r="H30" s="11">
        <v>753</v>
      </c>
      <c r="I30" s="11">
        <v>753</v>
      </c>
      <c r="J30" s="11">
        <v>0</v>
      </c>
      <c r="K30" s="11">
        <f>F30-I30-J30</f>
        <v>0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4000</v>
      </c>
      <c r="E31" s="11">
        <v>2000</v>
      </c>
      <c r="F31" s="11">
        <f>G31+H31</f>
        <v>12235</v>
      </c>
      <c r="G31" s="11">
        <v>9096</v>
      </c>
      <c r="H31" s="11">
        <v>3139</v>
      </c>
      <c r="I31" s="11">
        <v>1493</v>
      </c>
      <c r="J31" s="11">
        <v>0</v>
      </c>
      <c r="K31" s="11">
        <f>F31-I31-J31</f>
        <v>10742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D33+D37</f>
        <v>2239000</v>
      </c>
      <c r="E32" s="11">
        <f>E33+E37</f>
        <v>502000</v>
      </c>
      <c r="F32" s="11">
        <f>G32+H32</f>
        <v>558710</v>
      </c>
      <c r="G32" s="11">
        <f>G33+G37</f>
        <v>105366</v>
      </c>
      <c r="H32" s="11">
        <f>H33+H37</f>
        <v>453344</v>
      </c>
      <c r="I32" s="11">
        <f>I33+I37</f>
        <v>418546</v>
      </c>
      <c r="J32" s="11">
        <f>J33+J37</f>
        <v>0</v>
      </c>
      <c r="K32" s="11">
        <f>F32-I32-J32</f>
        <v>140164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2139000</v>
      </c>
      <c r="E33" s="11">
        <f>+E34+E35+E36</f>
        <v>464000</v>
      </c>
      <c r="F33" s="11">
        <f>G33+H33</f>
        <v>385900</v>
      </c>
      <c r="G33" s="11">
        <f>+G34+G35+G36</f>
        <v>0</v>
      </c>
      <c r="H33" s="11">
        <f>+H34+H35+H36</f>
        <v>385900</v>
      </c>
      <c r="I33" s="11">
        <f>+I34+I35+I36</f>
        <v>385900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200</v>
      </c>
      <c r="B34" s="10" t="s">
        <v>92</v>
      </c>
      <c r="C34" s="10" t="s">
        <v>93</v>
      </c>
      <c r="D34" s="11">
        <v>898000</v>
      </c>
      <c r="E34" s="11">
        <v>165000</v>
      </c>
      <c r="F34" s="11">
        <f>G34+H34</f>
        <v>97900</v>
      </c>
      <c r="G34" s="11">
        <v>0</v>
      </c>
      <c r="H34" s="11">
        <v>97900</v>
      </c>
      <c r="I34" s="11">
        <v>97900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201</v>
      </c>
      <c r="B35" s="10" t="s">
        <v>95</v>
      </c>
      <c r="C35" s="10" t="s">
        <v>96</v>
      </c>
      <c r="D35" s="11">
        <v>10000</v>
      </c>
      <c r="E35" s="11">
        <v>3000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1231000</v>
      </c>
      <c r="E36" s="11">
        <v>296000</v>
      </c>
      <c r="F36" s="11">
        <f>G36+H36</f>
        <v>288000</v>
      </c>
      <c r="G36" s="11">
        <v>0</v>
      </c>
      <c r="H36" s="11">
        <v>288000</v>
      </c>
      <c r="I36" s="11">
        <v>288000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202</v>
      </c>
      <c r="B37" s="10" t="s">
        <v>101</v>
      </c>
      <c r="C37" s="10" t="s">
        <v>102</v>
      </c>
      <c r="D37" s="11">
        <f>D38+D41+D42</f>
        <v>100000</v>
      </c>
      <c r="E37" s="11">
        <f>E38+E41+E42</f>
        <v>38000</v>
      </c>
      <c r="F37" s="11">
        <f>G37+H37</f>
        <v>172810</v>
      </c>
      <c r="G37" s="11">
        <f>G38+G41+G42</f>
        <v>105366</v>
      </c>
      <c r="H37" s="11">
        <f>H38+H41+H42</f>
        <v>67444</v>
      </c>
      <c r="I37" s="11">
        <f>I38+I41+I42</f>
        <v>32646</v>
      </c>
      <c r="J37" s="11">
        <f>J38+J41+J42</f>
        <v>0</v>
      </c>
      <c r="K37" s="11">
        <f>F37-I37-J37</f>
        <v>140164</v>
      </c>
    </row>
    <row r="38" spans="1:11" s="6" customFormat="1" ht="22.5" x14ac:dyDescent="0.25">
      <c r="A38" s="10" t="s">
        <v>203</v>
      </c>
      <c r="B38" s="10" t="s">
        <v>104</v>
      </c>
      <c r="C38" s="10" t="s">
        <v>105</v>
      </c>
      <c r="D38" s="11">
        <f>D39+D40</f>
        <v>41000</v>
      </c>
      <c r="E38" s="11">
        <f>E39+E40</f>
        <v>26000</v>
      </c>
      <c r="F38" s="11">
        <f>G38+H38</f>
        <v>150662</v>
      </c>
      <c r="G38" s="11">
        <f>G39+G40</f>
        <v>96058</v>
      </c>
      <c r="H38" s="11">
        <f>H39+H40</f>
        <v>54604</v>
      </c>
      <c r="I38" s="11">
        <f>I39+I40</f>
        <v>21565</v>
      </c>
      <c r="J38" s="11">
        <f>J39+J40</f>
        <v>0</v>
      </c>
      <c r="K38" s="11">
        <f>F38-I38-J38</f>
        <v>129097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40000</v>
      </c>
      <c r="E39" s="11">
        <v>25000</v>
      </c>
      <c r="F39" s="11">
        <f>G39+H39</f>
        <v>149910</v>
      </c>
      <c r="G39" s="11">
        <v>96058</v>
      </c>
      <c r="H39" s="11">
        <v>53852</v>
      </c>
      <c r="I39" s="11">
        <v>21565</v>
      </c>
      <c r="J39" s="11">
        <v>0</v>
      </c>
      <c r="K39" s="11">
        <f>F39-I39-J39</f>
        <v>128345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1000</v>
      </c>
      <c r="E40" s="11">
        <v>1000</v>
      </c>
      <c r="F40" s="11">
        <f>G40+H40</f>
        <v>752</v>
      </c>
      <c r="G40" s="11">
        <v>0</v>
      </c>
      <c r="H40" s="11">
        <v>752</v>
      </c>
      <c r="I40" s="11">
        <v>0</v>
      </c>
      <c r="J40" s="11">
        <v>0</v>
      </c>
      <c r="K40" s="11">
        <f>F40-I40-J40</f>
        <v>752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4000</v>
      </c>
      <c r="E41" s="11">
        <v>1000</v>
      </c>
      <c r="F41" s="11">
        <f>G41+H41</f>
        <v>781</v>
      </c>
      <c r="G41" s="11">
        <v>0</v>
      </c>
      <c r="H41" s="11">
        <v>781</v>
      </c>
      <c r="I41" s="11">
        <v>781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109</v>
      </c>
      <c r="B42" s="10" t="s">
        <v>116</v>
      </c>
      <c r="C42" s="10" t="s">
        <v>117</v>
      </c>
      <c r="D42" s="11">
        <v>55000</v>
      </c>
      <c r="E42" s="11">
        <v>11000</v>
      </c>
      <c r="F42" s="11">
        <f>G42+H42</f>
        <v>21367</v>
      </c>
      <c r="G42" s="11">
        <v>9308</v>
      </c>
      <c r="H42" s="11">
        <v>12059</v>
      </c>
      <c r="I42" s="11">
        <v>10300</v>
      </c>
      <c r="J42" s="11">
        <v>0</v>
      </c>
      <c r="K42" s="11">
        <f>F42-I42-J42</f>
        <v>11067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D44</f>
        <v>60000</v>
      </c>
      <c r="E43" s="11">
        <f>E44</f>
        <v>16000</v>
      </c>
      <c r="F43" s="11">
        <f>G43+H43</f>
        <v>159985</v>
      </c>
      <c r="G43" s="11">
        <f>G44</f>
        <v>88930</v>
      </c>
      <c r="H43" s="11">
        <f>H44</f>
        <v>71055</v>
      </c>
      <c r="I43" s="11">
        <f>I44</f>
        <v>15198</v>
      </c>
      <c r="J43" s="11">
        <f>J44</f>
        <v>0</v>
      </c>
      <c r="K43" s="11">
        <f>F43-I43-J43</f>
        <v>144787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</f>
        <v>60000</v>
      </c>
      <c r="E44" s="11">
        <f>E45</f>
        <v>16000</v>
      </c>
      <c r="F44" s="11">
        <f>G44+H44</f>
        <v>159985</v>
      </c>
      <c r="G44" s="11">
        <f>G45</f>
        <v>88930</v>
      </c>
      <c r="H44" s="11">
        <f>H45</f>
        <v>71055</v>
      </c>
      <c r="I44" s="11">
        <f>I45</f>
        <v>15198</v>
      </c>
      <c r="J44" s="11">
        <f>J45</f>
        <v>0</v>
      </c>
      <c r="K44" s="11">
        <f>F44-I44-J44</f>
        <v>144787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v>60000</v>
      </c>
      <c r="E45" s="11">
        <v>16000</v>
      </c>
      <c r="F45" s="11">
        <f>G45+H45</f>
        <v>159985</v>
      </c>
      <c r="G45" s="11">
        <v>88930</v>
      </c>
      <c r="H45" s="11">
        <v>71055</v>
      </c>
      <c r="I45" s="11">
        <v>15198</v>
      </c>
      <c r="J45" s="11">
        <v>0</v>
      </c>
      <c r="K45" s="11">
        <f>F45-I45-J45</f>
        <v>144787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f>D47+D51</f>
        <v>35500</v>
      </c>
      <c r="E46" s="11">
        <f>E47+E51</f>
        <v>15200</v>
      </c>
      <c r="F46" s="11">
        <f>G46+H46</f>
        <v>1256835</v>
      </c>
      <c r="G46" s="11">
        <f>G47+G51</f>
        <v>1195181</v>
      </c>
      <c r="H46" s="11">
        <f>H47+H51</f>
        <v>61654</v>
      </c>
      <c r="I46" s="11">
        <f>I47+I51</f>
        <v>35086</v>
      </c>
      <c r="J46" s="11">
        <f>J47+J51</f>
        <v>0</v>
      </c>
      <c r="K46" s="11">
        <f>F46-I46-J46</f>
        <v>1221749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D48</f>
        <v>35000</v>
      </c>
      <c r="E47" s="11">
        <f>E48</f>
        <v>10000</v>
      </c>
      <c r="F47" s="11">
        <f>G47+H47</f>
        <v>59931</v>
      </c>
      <c r="G47" s="11">
        <f>G48</f>
        <v>32326</v>
      </c>
      <c r="H47" s="11">
        <f>H48</f>
        <v>27605</v>
      </c>
      <c r="I47" s="11">
        <f>I48</f>
        <v>9802</v>
      </c>
      <c r="J47" s="11">
        <f>J48</f>
        <v>0</v>
      </c>
      <c r="K47" s="11">
        <f>F47-I47-J47</f>
        <v>50129</v>
      </c>
    </row>
    <row r="48" spans="1:11" s="6" customFormat="1" ht="22.5" x14ac:dyDescent="0.25">
      <c r="A48" s="10" t="s">
        <v>127</v>
      </c>
      <c r="B48" s="10" t="s">
        <v>134</v>
      </c>
      <c r="C48" s="10" t="s">
        <v>135</v>
      </c>
      <c r="D48" s="11">
        <f>+D49</f>
        <v>35000</v>
      </c>
      <c r="E48" s="11">
        <f>+E49</f>
        <v>10000</v>
      </c>
      <c r="F48" s="11">
        <f>G48+H48</f>
        <v>59931</v>
      </c>
      <c r="G48" s="11">
        <f>+G49</f>
        <v>32326</v>
      </c>
      <c r="H48" s="11">
        <f>+H49</f>
        <v>27605</v>
      </c>
      <c r="I48" s="11">
        <f>+I49</f>
        <v>9802</v>
      </c>
      <c r="J48" s="11">
        <f>+J49</f>
        <v>0</v>
      </c>
      <c r="K48" s="11">
        <f>F48-I48-J48</f>
        <v>50129</v>
      </c>
    </row>
    <row r="49" spans="1:11" s="6" customFormat="1" x14ac:dyDescent="0.25">
      <c r="A49" s="10" t="s">
        <v>204</v>
      </c>
      <c r="B49" s="10" t="s">
        <v>137</v>
      </c>
      <c r="C49" s="10" t="s">
        <v>138</v>
      </c>
      <c r="D49" s="11">
        <f>D50</f>
        <v>35000</v>
      </c>
      <c r="E49" s="11">
        <f>E50</f>
        <v>10000</v>
      </c>
      <c r="F49" s="11">
        <f>G49+H49</f>
        <v>59931</v>
      </c>
      <c r="G49" s="11">
        <f>G50</f>
        <v>32326</v>
      </c>
      <c r="H49" s="11">
        <f>H50</f>
        <v>27605</v>
      </c>
      <c r="I49" s="11">
        <f>I50</f>
        <v>9802</v>
      </c>
      <c r="J49" s="11">
        <f>J50</f>
        <v>0</v>
      </c>
      <c r="K49" s="11">
        <f>F49-I49-J49</f>
        <v>50129</v>
      </c>
    </row>
    <row r="50" spans="1:11" s="6" customFormat="1" ht="22.5" x14ac:dyDescent="0.25">
      <c r="A50" s="10" t="s">
        <v>205</v>
      </c>
      <c r="B50" s="10" t="s">
        <v>140</v>
      </c>
      <c r="C50" s="10" t="s">
        <v>141</v>
      </c>
      <c r="D50" s="11">
        <v>35000</v>
      </c>
      <c r="E50" s="11">
        <v>10000</v>
      </c>
      <c r="F50" s="11">
        <f>G50+H50</f>
        <v>59931</v>
      </c>
      <c r="G50" s="11">
        <v>32326</v>
      </c>
      <c r="H50" s="11">
        <v>27605</v>
      </c>
      <c r="I50" s="11">
        <v>9802</v>
      </c>
      <c r="J50" s="11">
        <v>0</v>
      </c>
      <c r="K50" s="11">
        <f>F50-I50-J50</f>
        <v>50129</v>
      </c>
    </row>
    <row r="51" spans="1:11" s="6" customFormat="1" ht="22.5" x14ac:dyDescent="0.25">
      <c r="A51" s="10" t="s">
        <v>206</v>
      </c>
      <c r="B51" s="10" t="s">
        <v>143</v>
      </c>
      <c r="C51" s="10" t="s">
        <v>144</v>
      </c>
      <c r="D51" s="11">
        <f>+D52+D55+D57</f>
        <v>500</v>
      </c>
      <c r="E51" s="11">
        <f>+E52+E55+E57</f>
        <v>5200</v>
      </c>
      <c r="F51" s="11">
        <f>G51+H51</f>
        <v>1196904</v>
      </c>
      <c r="G51" s="11">
        <f>+G52+G55+G57</f>
        <v>1162855</v>
      </c>
      <c r="H51" s="11">
        <f>+H52+H55+H57</f>
        <v>34049</v>
      </c>
      <c r="I51" s="11">
        <f>+I52+I55+I57</f>
        <v>25284</v>
      </c>
      <c r="J51" s="11">
        <f>+J52+J55+J57</f>
        <v>0</v>
      </c>
      <c r="K51" s="11">
        <f>F51-I51-J51</f>
        <v>1171620</v>
      </c>
    </row>
    <row r="52" spans="1:11" s="6" customFormat="1" ht="22.5" x14ac:dyDescent="0.25">
      <c r="A52" s="10" t="s">
        <v>207</v>
      </c>
      <c r="B52" s="10" t="s">
        <v>146</v>
      </c>
      <c r="C52" s="10" t="s">
        <v>147</v>
      </c>
      <c r="D52" s="11">
        <f>D53</f>
        <v>50000</v>
      </c>
      <c r="E52" s="11">
        <f>E53</f>
        <v>20900</v>
      </c>
      <c r="F52" s="11">
        <f>G52+H52</f>
        <v>1183131</v>
      </c>
      <c r="G52" s="11">
        <f>G53</f>
        <v>1158300</v>
      </c>
      <c r="H52" s="11">
        <f>H53</f>
        <v>24831</v>
      </c>
      <c r="I52" s="11">
        <f>I53</f>
        <v>16066</v>
      </c>
      <c r="J52" s="11">
        <f>J53</f>
        <v>0</v>
      </c>
      <c r="K52" s="11">
        <f>F52-I52-J52</f>
        <v>1167065</v>
      </c>
    </row>
    <row r="53" spans="1:11" s="6" customFormat="1" ht="22.5" x14ac:dyDescent="0.25">
      <c r="A53" s="10" t="s">
        <v>208</v>
      </c>
      <c r="B53" s="10" t="s">
        <v>149</v>
      </c>
      <c r="C53" s="10" t="s">
        <v>150</v>
      </c>
      <c r="D53" s="11">
        <f>D54</f>
        <v>50000</v>
      </c>
      <c r="E53" s="11">
        <f>E54</f>
        <v>20900</v>
      </c>
      <c r="F53" s="11">
        <f>G53+H53</f>
        <v>1183131</v>
      </c>
      <c r="G53" s="11">
        <f>G54</f>
        <v>1158300</v>
      </c>
      <c r="H53" s="11">
        <f>H54</f>
        <v>24831</v>
      </c>
      <c r="I53" s="11">
        <f>I54</f>
        <v>16066</v>
      </c>
      <c r="J53" s="11">
        <f>J54</f>
        <v>0</v>
      </c>
      <c r="K53" s="11">
        <f>F53-I53-J53</f>
        <v>1167065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50000</v>
      </c>
      <c r="E54" s="11">
        <v>20900</v>
      </c>
      <c r="F54" s="11">
        <f>G54+H54</f>
        <v>1183131</v>
      </c>
      <c r="G54" s="11">
        <v>1158300</v>
      </c>
      <c r="H54" s="11">
        <v>24831</v>
      </c>
      <c r="I54" s="11">
        <v>16066</v>
      </c>
      <c r="J54" s="11">
        <v>0</v>
      </c>
      <c r="K54" s="11">
        <f>F54-I54-J54</f>
        <v>1167065</v>
      </c>
    </row>
    <row r="55" spans="1:11" s="6" customFormat="1" ht="33" x14ac:dyDescent="0.25">
      <c r="A55" s="10" t="s">
        <v>209</v>
      </c>
      <c r="B55" s="10" t="s">
        <v>155</v>
      </c>
      <c r="C55" s="10" t="s">
        <v>156</v>
      </c>
      <c r="D55" s="11">
        <f>+D56</f>
        <v>7000</v>
      </c>
      <c r="E55" s="11">
        <f>+E56</f>
        <v>2000</v>
      </c>
      <c r="F55" s="11">
        <f>G55+H55</f>
        <v>4974</v>
      </c>
      <c r="G55" s="11">
        <f>+G56</f>
        <v>4555</v>
      </c>
      <c r="H55" s="11">
        <f>+H56</f>
        <v>419</v>
      </c>
      <c r="I55" s="11">
        <f>+I56</f>
        <v>419</v>
      </c>
      <c r="J55" s="11">
        <f>+J56</f>
        <v>0</v>
      </c>
      <c r="K55" s="11">
        <f>F55-I55-J55</f>
        <v>4555</v>
      </c>
    </row>
    <row r="56" spans="1:11" s="6" customFormat="1" x14ac:dyDescent="0.25">
      <c r="A56" s="10" t="s">
        <v>210</v>
      </c>
      <c r="B56" s="10" t="s">
        <v>158</v>
      </c>
      <c r="C56" s="10" t="s">
        <v>159</v>
      </c>
      <c r="D56" s="11">
        <v>7000</v>
      </c>
      <c r="E56" s="11">
        <v>2000</v>
      </c>
      <c r="F56" s="11">
        <f>G56+H56</f>
        <v>4974</v>
      </c>
      <c r="G56" s="11">
        <v>4555</v>
      </c>
      <c r="H56" s="11">
        <v>419</v>
      </c>
      <c r="I56" s="11">
        <v>419</v>
      </c>
      <c r="J56" s="11">
        <v>0</v>
      </c>
      <c r="K56" s="11">
        <f>F56-I56-J56</f>
        <v>4555</v>
      </c>
    </row>
    <row r="57" spans="1:11" s="6" customFormat="1" ht="22.5" x14ac:dyDescent="0.25">
      <c r="A57" s="10" t="s">
        <v>211</v>
      </c>
      <c r="B57" s="10" t="s">
        <v>161</v>
      </c>
      <c r="C57" s="10" t="s">
        <v>162</v>
      </c>
      <c r="D57" s="11">
        <f>D58+D59</f>
        <v>-56500</v>
      </c>
      <c r="E57" s="11">
        <f>E58+E59</f>
        <v>-17700</v>
      </c>
      <c r="F57" s="11">
        <f>G57+H57</f>
        <v>8799</v>
      </c>
      <c r="G57" s="11">
        <f>G58+G59</f>
        <v>0</v>
      </c>
      <c r="H57" s="11">
        <f>H58+H59</f>
        <v>8799</v>
      </c>
      <c r="I57" s="11">
        <f>I58+I59</f>
        <v>8799</v>
      </c>
      <c r="J57" s="11">
        <f>J58+J59</f>
        <v>0</v>
      </c>
      <c r="K57" s="11">
        <f>F57-I57-J57</f>
        <v>0</v>
      </c>
    </row>
    <row r="58" spans="1:11" s="6" customFormat="1" x14ac:dyDescent="0.25">
      <c r="A58" s="10" t="s">
        <v>212</v>
      </c>
      <c r="B58" s="10" t="s">
        <v>164</v>
      </c>
      <c r="C58" s="10" t="s">
        <v>165</v>
      </c>
      <c r="D58" s="11">
        <v>12300</v>
      </c>
      <c r="E58" s="11">
        <v>12300</v>
      </c>
      <c r="F58" s="11">
        <f>G58+H58</f>
        <v>12290</v>
      </c>
      <c r="G58" s="11">
        <v>0</v>
      </c>
      <c r="H58" s="11">
        <v>12290</v>
      </c>
      <c r="I58" s="11">
        <v>12290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213</v>
      </c>
      <c r="B59" s="10" t="s">
        <v>167</v>
      </c>
      <c r="C59" s="10" t="s">
        <v>168</v>
      </c>
      <c r="D59" s="11">
        <v>-68800</v>
      </c>
      <c r="E59" s="11">
        <v>-30000</v>
      </c>
      <c r="F59" s="11">
        <f>G59+H59</f>
        <v>-3491</v>
      </c>
      <c r="G59" s="11">
        <v>0</v>
      </c>
      <c r="H59" s="11">
        <v>-3491</v>
      </c>
      <c r="I59" s="11">
        <v>-3491</v>
      </c>
      <c r="J59" s="11">
        <v>0</v>
      </c>
      <c r="K59" s="11">
        <f>F59-I59-J59</f>
        <v>0</v>
      </c>
    </row>
    <row r="60" spans="1:11" s="6" customFormat="1" x14ac:dyDescent="0.25">
      <c r="A60" s="10" t="s">
        <v>214</v>
      </c>
      <c r="B60" s="10" t="s">
        <v>173</v>
      </c>
      <c r="C60" s="10" t="s">
        <v>174</v>
      </c>
      <c r="D60" s="11">
        <f>D61</f>
        <v>160500</v>
      </c>
      <c r="E60" s="11">
        <f>E61</f>
        <v>21000</v>
      </c>
      <c r="F60" s="11">
        <f>G60+H60</f>
        <v>8688</v>
      </c>
      <c r="G60" s="11">
        <f>G61</f>
        <v>0</v>
      </c>
      <c r="H60" s="11">
        <f>H61</f>
        <v>8688</v>
      </c>
      <c r="I60" s="11">
        <f>I61</f>
        <v>8688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215</v>
      </c>
      <c r="B61" s="10" t="s">
        <v>176</v>
      </c>
      <c r="C61" s="10" t="s">
        <v>177</v>
      </c>
      <c r="D61" s="11">
        <f>D62</f>
        <v>160500</v>
      </c>
      <c r="E61" s="11">
        <f>E62</f>
        <v>21000</v>
      </c>
      <c r="F61" s="11">
        <f>G61+H61</f>
        <v>8688</v>
      </c>
      <c r="G61" s="11">
        <f>G62</f>
        <v>0</v>
      </c>
      <c r="H61" s="11">
        <f>H62</f>
        <v>8688</v>
      </c>
      <c r="I61" s="11">
        <f>I62</f>
        <v>8688</v>
      </c>
      <c r="J61" s="11">
        <f>J62</f>
        <v>0</v>
      </c>
      <c r="K61" s="11">
        <f>F61-I61-J61</f>
        <v>0</v>
      </c>
    </row>
    <row r="62" spans="1:11" s="6" customFormat="1" ht="96" x14ac:dyDescent="0.25">
      <c r="A62" s="10" t="s">
        <v>216</v>
      </c>
      <c r="B62" s="10" t="s">
        <v>179</v>
      </c>
      <c r="C62" s="10" t="s">
        <v>180</v>
      </c>
      <c r="D62" s="11">
        <f>+D63+D64</f>
        <v>160500</v>
      </c>
      <c r="E62" s="11">
        <f>+E63+E64</f>
        <v>21000</v>
      </c>
      <c r="F62" s="11">
        <f>G62+H62</f>
        <v>8688</v>
      </c>
      <c r="G62" s="11">
        <f>+G63+G64</f>
        <v>0</v>
      </c>
      <c r="H62" s="11">
        <f>+H63+H64</f>
        <v>8688</v>
      </c>
      <c r="I62" s="11">
        <f>+I63+I64</f>
        <v>8688</v>
      </c>
      <c r="J62" s="11">
        <f>+J63+J64</f>
        <v>0</v>
      </c>
      <c r="K62" s="11">
        <f>F62-I62-J62</f>
        <v>0</v>
      </c>
    </row>
    <row r="63" spans="1:11" s="6" customFormat="1" ht="33" x14ac:dyDescent="0.25">
      <c r="A63" s="10" t="s">
        <v>217</v>
      </c>
      <c r="B63" s="10" t="s">
        <v>182</v>
      </c>
      <c r="C63" s="10" t="s">
        <v>183</v>
      </c>
      <c r="D63" s="11">
        <v>53800</v>
      </c>
      <c r="E63" s="11">
        <v>4000</v>
      </c>
      <c r="F63" s="11">
        <f>G63+H63</f>
        <v>3149</v>
      </c>
      <c r="G63" s="11">
        <v>0</v>
      </c>
      <c r="H63" s="11">
        <v>3149</v>
      </c>
      <c r="I63" s="11">
        <v>3149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218</v>
      </c>
      <c r="B64" s="10" t="s">
        <v>185</v>
      </c>
      <c r="C64" s="10" t="s">
        <v>186</v>
      </c>
      <c r="D64" s="11">
        <v>106700</v>
      </c>
      <c r="E64" s="11">
        <v>17000</v>
      </c>
      <c r="F64" s="11">
        <f>G64+H64</f>
        <v>5539</v>
      </c>
      <c r="G64" s="11">
        <v>0</v>
      </c>
      <c r="H64" s="11">
        <v>5539</v>
      </c>
      <c r="I64" s="11">
        <v>5539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190</v>
      </c>
      <c r="B66" s="13"/>
      <c r="C66" s="13"/>
      <c r="D66" s="13"/>
      <c r="E66" s="13" t="s">
        <v>192</v>
      </c>
      <c r="F66" s="13"/>
      <c r="G66" s="13"/>
      <c r="H66" s="13"/>
      <c r="I66" s="13" t="s">
        <v>193</v>
      </c>
      <c r="J66" s="13"/>
      <c r="K66" s="13"/>
      <c r="L66" s="13"/>
    </row>
    <row r="67" spans="1:12" x14ac:dyDescent="0.25">
      <c r="A67" s="3" t="s">
        <v>191</v>
      </c>
      <c r="B67" s="3"/>
      <c r="C67" s="3"/>
      <c r="D67" s="3"/>
      <c r="E67" s="3"/>
      <c r="F67" s="3"/>
      <c r="G67" s="3"/>
      <c r="H67" s="3"/>
      <c r="I67" s="3" t="s">
        <v>194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220</v>
      </c>
      <c r="C11" s="10" t="s">
        <v>21</v>
      </c>
      <c r="D11" s="11">
        <f>D12+D17</f>
        <v>576300</v>
      </c>
      <c r="E11" s="11">
        <f>E12+E17</f>
        <v>30000</v>
      </c>
      <c r="F11" s="11">
        <f>G11+H11</f>
        <v>3491</v>
      </c>
      <c r="G11" s="11">
        <f>G12+G17</f>
        <v>0</v>
      </c>
      <c r="H11" s="11">
        <f>H12+H17</f>
        <v>3491</v>
      </c>
      <c r="I11" s="11">
        <f>I12+I17</f>
        <v>3491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68800</v>
      </c>
      <c r="E12" s="11">
        <f>+E13</f>
        <v>30000</v>
      </c>
      <c r="F12" s="11">
        <f>G12+H12</f>
        <v>3491</v>
      </c>
      <c r="G12" s="11">
        <f>+G13</f>
        <v>0</v>
      </c>
      <c r="H12" s="11">
        <f>+H13</f>
        <v>3491</v>
      </c>
      <c r="I12" s="11">
        <f>+I13</f>
        <v>3491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221</v>
      </c>
      <c r="B13" s="10" t="s">
        <v>128</v>
      </c>
      <c r="C13" s="10" t="s">
        <v>129</v>
      </c>
      <c r="D13" s="11">
        <f>+D14</f>
        <v>68800</v>
      </c>
      <c r="E13" s="11">
        <f>+E14</f>
        <v>30000</v>
      </c>
      <c r="F13" s="11">
        <f>G13+H13</f>
        <v>3491</v>
      </c>
      <c r="G13" s="11">
        <f>+G14</f>
        <v>0</v>
      </c>
      <c r="H13" s="11">
        <f>+H14</f>
        <v>3491</v>
      </c>
      <c r="I13" s="11">
        <f>+I14</f>
        <v>3491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197</v>
      </c>
      <c r="B14" s="10" t="s">
        <v>143</v>
      </c>
      <c r="C14" s="10" t="s">
        <v>144</v>
      </c>
      <c r="D14" s="11">
        <f>+D15</f>
        <v>68800</v>
      </c>
      <c r="E14" s="11">
        <f>+E15</f>
        <v>30000</v>
      </c>
      <c r="F14" s="11">
        <f>G14+H14</f>
        <v>3491</v>
      </c>
      <c r="G14" s="11">
        <f>+G15</f>
        <v>0</v>
      </c>
      <c r="H14" s="11">
        <f>+H15</f>
        <v>3491</v>
      </c>
      <c r="I14" s="11">
        <f>+I15</f>
        <v>3491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222</v>
      </c>
      <c r="B15" s="10" t="s">
        <v>161</v>
      </c>
      <c r="C15" s="10" t="s">
        <v>162</v>
      </c>
      <c r="D15" s="11">
        <f>+D16</f>
        <v>68800</v>
      </c>
      <c r="E15" s="11">
        <f>+E16</f>
        <v>30000</v>
      </c>
      <c r="F15" s="11">
        <f>G15+H15</f>
        <v>3491</v>
      </c>
      <c r="G15" s="11">
        <f>+G16</f>
        <v>0</v>
      </c>
      <c r="H15" s="11">
        <f>+H16</f>
        <v>3491</v>
      </c>
      <c r="I15" s="11">
        <f>+I16</f>
        <v>3491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223</v>
      </c>
      <c r="B16" s="10" t="s">
        <v>170</v>
      </c>
      <c r="C16" s="10" t="s">
        <v>171</v>
      </c>
      <c r="D16" s="11">
        <v>68800</v>
      </c>
      <c r="E16" s="11">
        <v>30000</v>
      </c>
      <c r="F16" s="11">
        <f>G16+H16</f>
        <v>3491</v>
      </c>
      <c r="G16" s="11">
        <v>0</v>
      </c>
      <c r="H16" s="11">
        <v>3491</v>
      </c>
      <c r="I16" s="11">
        <v>3491</v>
      </c>
      <c r="J16" s="11">
        <v>0</v>
      </c>
      <c r="K16" s="11">
        <f>F16-I16-J16</f>
        <v>0</v>
      </c>
    </row>
    <row r="17" spans="1:12" s="6" customFormat="1" x14ac:dyDescent="0.25">
      <c r="A17" s="10" t="s">
        <v>94</v>
      </c>
      <c r="B17" s="10" t="s">
        <v>173</v>
      </c>
      <c r="C17" s="10" t="s">
        <v>174</v>
      </c>
      <c r="D17" s="11">
        <f>D18</f>
        <v>507500</v>
      </c>
      <c r="E17" s="11">
        <f>E18</f>
        <v>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97</v>
      </c>
      <c r="B18" s="10" t="s">
        <v>176</v>
      </c>
      <c r="C18" s="10" t="s">
        <v>177</v>
      </c>
      <c r="D18" s="11">
        <f>D19</f>
        <v>507500</v>
      </c>
      <c r="E18" s="11">
        <f>E19</f>
        <v>0</v>
      </c>
      <c r="F18" s="11">
        <f>G18+H18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224</v>
      </c>
      <c r="B19" s="10" t="s">
        <v>179</v>
      </c>
      <c r="C19" s="10" t="s">
        <v>180</v>
      </c>
      <c r="D19" s="11">
        <f>+D20</f>
        <v>507500</v>
      </c>
      <c r="E19" s="11">
        <f>+E20</f>
        <v>0</v>
      </c>
      <c r="F19" s="11">
        <f>G19+H19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F19-I19-J19</f>
        <v>0</v>
      </c>
    </row>
    <row r="20" spans="1:12" s="6" customFormat="1" ht="22.5" x14ac:dyDescent="0.25">
      <c r="A20" s="10" t="s">
        <v>225</v>
      </c>
      <c r="B20" s="10" t="s">
        <v>188</v>
      </c>
      <c r="C20" s="10" t="s">
        <v>189</v>
      </c>
      <c r="D20" s="11">
        <v>507500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190</v>
      </c>
      <c r="B22" s="13"/>
      <c r="C22" s="13"/>
      <c r="D22" s="13"/>
      <c r="E22" s="13" t="s">
        <v>192</v>
      </c>
      <c r="F22" s="13"/>
      <c r="G22" s="13"/>
      <c r="H22" s="13"/>
      <c r="I22" s="13" t="s">
        <v>193</v>
      </c>
      <c r="J22" s="13"/>
      <c r="K22" s="13"/>
      <c r="L22" s="13"/>
    </row>
    <row r="23" spans="1:12" x14ac:dyDescent="0.25">
      <c r="A23" s="3" t="s">
        <v>191</v>
      </c>
      <c r="B23" s="3"/>
      <c r="C23" s="3"/>
      <c r="D23" s="3"/>
      <c r="E23" s="3"/>
      <c r="F23" s="3"/>
      <c r="G23" s="3"/>
      <c r="H23" s="3"/>
      <c r="I23" s="3" t="s">
        <v>194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2">
    <mergeCell ref="A22:D22"/>
    <mergeCell ref="A23:D23"/>
    <mergeCell ref="E22:H22"/>
    <mergeCell ref="E23:H23"/>
    <mergeCell ref="I22:L22"/>
    <mergeCell ref="I23:L2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2021-05-04T08:20:05Z</dcterms:created>
  <dcterms:modified xsi:type="dcterms:W3CDTF">2021-05-04T08:20:21Z</dcterms:modified>
</cp:coreProperties>
</file>