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8BF90243-8EEA-4647-928E-CECDE76925BD}" xr6:coauthVersionLast="45" xr6:coauthVersionMax="45" xr10:uidLastSave="{00000000-0000-0000-0000-000000000000}"/>
  <bookViews>
    <workbookView xWindow="2508" yWindow="2508" windowWidth="17280" windowHeight="8964" activeTab="2" xr2:uid="{6EDE3C54-681B-4D1E-9289-D90DDA272398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24" i="3"/>
  <c r="E24" i="3"/>
  <c r="G24" i="3"/>
  <c r="F24" i="3" s="1"/>
  <c r="K24" i="3" s="1"/>
  <c r="H24" i="3"/>
  <c r="I24" i="3"/>
  <c r="J24" i="3"/>
  <c r="F25" i="3"/>
  <c r="K25" i="3"/>
  <c r="D27" i="3"/>
  <c r="D26" i="3" s="1"/>
  <c r="E27" i="3"/>
  <c r="E26" i="3" s="1"/>
  <c r="G27" i="3"/>
  <c r="G26" i="3" s="1"/>
  <c r="H27" i="3"/>
  <c r="H26" i="3" s="1"/>
  <c r="I27" i="3"/>
  <c r="I26" i="3" s="1"/>
  <c r="J27" i="3"/>
  <c r="J26" i="3" s="1"/>
  <c r="F28" i="3"/>
  <c r="K28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F32" i="2"/>
  <c r="K32" i="2"/>
  <c r="D34" i="2"/>
  <c r="E34" i="2"/>
  <c r="G34" i="2"/>
  <c r="F34" i="2" s="1"/>
  <c r="K34" i="2" s="1"/>
  <c r="H34" i="2"/>
  <c r="I34" i="2"/>
  <c r="J34" i="2"/>
  <c r="F35" i="2"/>
  <c r="K35" i="2"/>
  <c r="F36" i="2"/>
  <c r="K36" i="2"/>
  <c r="F37" i="2"/>
  <c r="K37" i="2"/>
  <c r="D39" i="2"/>
  <c r="D38" i="2" s="1"/>
  <c r="E39" i="2"/>
  <c r="E38" i="2" s="1"/>
  <c r="G39" i="2"/>
  <c r="G38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F43" i="2"/>
  <c r="K43" i="2"/>
  <c r="D45" i="2"/>
  <c r="D44" i="2" s="1"/>
  <c r="E45" i="2"/>
  <c r="E44" i="2" s="1"/>
  <c r="G45" i="2"/>
  <c r="G44" i="2" s="1"/>
  <c r="H45" i="2"/>
  <c r="H44" i="2" s="1"/>
  <c r="I45" i="2"/>
  <c r="I44" i="2" s="1"/>
  <c r="J45" i="2"/>
  <c r="J44" i="2" s="1"/>
  <c r="F46" i="2"/>
  <c r="K46" i="2"/>
  <c r="D50" i="2"/>
  <c r="D49" i="2" s="1"/>
  <c r="D48" i="2" s="1"/>
  <c r="E50" i="2"/>
  <c r="E49" i="2" s="1"/>
  <c r="E48" i="2" s="1"/>
  <c r="G50" i="2"/>
  <c r="F50" i="2" s="1"/>
  <c r="K50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/>
  <c r="D52" i="2"/>
  <c r="E52" i="2"/>
  <c r="G52" i="2"/>
  <c r="F52" i="2" s="1"/>
  <c r="K52" i="2" s="1"/>
  <c r="H52" i="2"/>
  <c r="I52" i="2"/>
  <c r="J52" i="2"/>
  <c r="F53" i="2"/>
  <c r="K53" i="2"/>
  <c r="D56" i="2"/>
  <c r="D55" i="2" s="1"/>
  <c r="D54" i="2" s="1"/>
  <c r="E56" i="2"/>
  <c r="E55" i="2" s="1"/>
  <c r="E54" i="2" s="1"/>
  <c r="G56" i="2"/>
  <c r="F56" i="2" s="1"/>
  <c r="K56" i="2" s="1"/>
  <c r="H56" i="2"/>
  <c r="H55" i="2" s="1"/>
  <c r="H54" i="2" s="1"/>
  <c r="I56" i="2"/>
  <c r="I55" i="2" s="1"/>
  <c r="I54" i="2" s="1"/>
  <c r="J56" i="2"/>
  <c r="J55" i="2" s="1"/>
  <c r="J54" i="2" s="1"/>
  <c r="F57" i="2"/>
  <c r="K57" i="2"/>
  <c r="D58" i="2"/>
  <c r="E58" i="2"/>
  <c r="G58" i="2"/>
  <c r="F58" i="2" s="1"/>
  <c r="K58" i="2" s="1"/>
  <c r="H58" i="2"/>
  <c r="I58" i="2"/>
  <c r="J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F62" i="2"/>
  <c r="K62" i="2"/>
  <c r="D65" i="2"/>
  <c r="D64" i="2" s="1"/>
  <c r="D63" i="2" s="1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/>
  <c r="F67" i="2"/>
  <c r="K67" i="2"/>
  <c r="F68" i="2"/>
  <c r="K68" i="2"/>
  <c r="D69" i="2"/>
  <c r="E69" i="2"/>
  <c r="G69" i="2"/>
  <c r="F69" i="2" s="1"/>
  <c r="K69" i="2" s="1"/>
  <c r="H69" i="2"/>
  <c r="I69" i="2"/>
  <c r="J69" i="2"/>
  <c r="F70" i="2"/>
  <c r="K70" i="2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I35" i="1"/>
  <c r="J35" i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F44" i="1"/>
  <c r="K44" i="1"/>
  <c r="D46" i="1"/>
  <c r="D45" i="1" s="1"/>
  <c r="E46" i="1"/>
  <c r="E45" i="1" s="1"/>
  <c r="G46" i="1"/>
  <c r="F46" i="1" s="1"/>
  <c r="K46" i="1" s="1"/>
  <c r="H46" i="1"/>
  <c r="H45" i="1" s="1"/>
  <c r="I46" i="1"/>
  <c r="I45" i="1" s="1"/>
  <c r="J46" i="1"/>
  <c r="J45" i="1" s="1"/>
  <c r="F47" i="1"/>
  <c r="K47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D53" i="1"/>
  <c r="E53" i="1"/>
  <c r="G53" i="1"/>
  <c r="F53" i="1" s="1"/>
  <c r="K53" i="1" s="1"/>
  <c r="H53" i="1"/>
  <c r="I53" i="1"/>
  <c r="J53" i="1"/>
  <c r="F54" i="1"/>
  <c r="K54" i="1"/>
  <c r="D57" i="1"/>
  <c r="D56" i="1" s="1"/>
  <c r="D55" i="1" s="1"/>
  <c r="E57" i="1"/>
  <c r="E56" i="1" s="1"/>
  <c r="E55" i="1" s="1"/>
  <c r="G57" i="1"/>
  <c r="F57" i="1" s="1"/>
  <c r="K57" i="1" s="1"/>
  <c r="H57" i="1"/>
  <c r="H56" i="1" s="1"/>
  <c r="H55" i="1" s="1"/>
  <c r="I57" i="1"/>
  <c r="I56" i="1" s="1"/>
  <c r="I55" i="1" s="1"/>
  <c r="J57" i="1"/>
  <c r="J56" i="1" s="1"/>
  <c r="J55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D61" i="1"/>
  <c r="E61" i="1"/>
  <c r="G61" i="1"/>
  <c r="F61" i="1" s="1"/>
  <c r="K61" i="1" s="1"/>
  <c r="H61" i="1"/>
  <c r="I61" i="1"/>
  <c r="J61" i="1"/>
  <c r="F62" i="1"/>
  <c r="K62" i="1"/>
  <c r="F63" i="1"/>
  <c r="K63" i="1"/>
  <c r="F64" i="1"/>
  <c r="K64" i="1"/>
  <c r="D66" i="1"/>
  <c r="D65" i="1" s="1"/>
  <c r="E66" i="1"/>
  <c r="E65" i="1" s="1"/>
  <c r="G66" i="1"/>
  <c r="F66" i="1" s="1"/>
  <c r="K66" i="1" s="1"/>
  <c r="H66" i="1"/>
  <c r="H65" i="1" s="1"/>
  <c r="I66" i="1"/>
  <c r="I65" i="1" s="1"/>
  <c r="J66" i="1"/>
  <c r="J65" i="1" s="1"/>
  <c r="F67" i="1"/>
  <c r="K67" i="1"/>
  <c r="D70" i="1"/>
  <c r="D69" i="1" s="1"/>
  <c r="D68" i="1" s="1"/>
  <c r="E70" i="1"/>
  <c r="E69" i="1" s="1"/>
  <c r="E68" i="1" s="1"/>
  <c r="G70" i="1"/>
  <c r="F70" i="1" s="1"/>
  <c r="K70" i="1" s="1"/>
  <c r="H70" i="1"/>
  <c r="H69" i="1" s="1"/>
  <c r="H68" i="1" s="1"/>
  <c r="I70" i="1"/>
  <c r="I69" i="1" s="1"/>
  <c r="I68" i="1" s="1"/>
  <c r="J70" i="1"/>
  <c r="J69" i="1" s="1"/>
  <c r="J68" i="1" s="1"/>
  <c r="F71" i="1"/>
  <c r="K71" i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D77" i="1"/>
  <c r="E77" i="1"/>
  <c r="G77" i="1"/>
  <c r="F77" i="1" s="1"/>
  <c r="K77" i="1" s="1"/>
  <c r="H77" i="1"/>
  <c r="I77" i="1"/>
  <c r="J77" i="1"/>
  <c r="F78" i="1"/>
  <c r="K78" i="1"/>
  <c r="D80" i="1"/>
  <c r="D79" i="1" s="1"/>
  <c r="E80" i="1"/>
  <c r="E79" i="1" s="1"/>
  <c r="G80" i="1"/>
  <c r="F80" i="1" s="1"/>
  <c r="K80" i="1" s="1"/>
  <c r="H80" i="1"/>
  <c r="H79" i="1" s="1"/>
  <c r="I80" i="1"/>
  <c r="I79" i="1" s="1"/>
  <c r="J80" i="1"/>
  <c r="J79" i="1" s="1"/>
  <c r="F81" i="1"/>
  <c r="K81" i="1"/>
  <c r="G20" i="3" l="1"/>
  <c r="F20" i="3" s="1"/>
  <c r="K20" i="3" s="1"/>
  <c r="F21" i="3"/>
  <c r="K21" i="3" s="1"/>
  <c r="H11" i="3"/>
  <c r="G13" i="3"/>
  <c r="F14" i="3"/>
  <c r="K14" i="3" s="1"/>
  <c r="F26" i="3"/>
  <c r="K26" i="3" s="1"/>
  <c r="I11" i="3"/>
  <c r="D11" i="3"/>
  <c r="F27" i="3"/>
  <c r="K27" i="3" s="1"/>
  <c r="F22" i="3"/>
  <c r="K22" i="3" s="1"/>
  <c r="F15" i="3"/>
  <c r="K15" i="3" s="1"/>
  <c r="G17" i="3"/>
  <c r="F17" i="3" s="1"/>
  <c r="K17" i="3" s="1"/>
  <c r="J33" i="2"/>
  <c r="E33" i="2"/>
  <c r="F44" i="2"/>
  <c r="K44" i="2" s="1"/>
  <c r="I33" i="2"/>
  <c r="D33" i="2"/>
  <c r="H47" i="2"/>
  <c r="J47" i="2"/>
  <c r="E47" i="2"/>
  <c r="H33" i="2"/>
  <c r="J13" i="2"/>
  <c r="J12" i="2" s="1"/>
  <c r="J11" i="2" s="1"/>
  <c r="E13" i="2"/>
  <c r="H13" i="2"/>
  <c r="H12" i="2" s="1"/>
  <c r="H11" i="2" s="1"/>
  <c r="I47" i="2"/>
  <c r="D47" i="2"/>
  <c r="F38" i="2"/>
  <c r="K38" i="2" s="1"/>
  <c r="I13" i="2"/>
  <c r="I12" i="2" s="1"/>
  <c r="I11" i="2" s="1"/>
  <c r="D13" i="2"/>
  <c r="G23" i="2"/>
  <c r="G15" i="2"/>
  <c r="F45" i="2"/>
  <c r="K45" i="2" s="1"/>
  <c r="F39" i="2"/>
  <c r="K39" i="2" s="1"/>
  <c r="G64" i="2"/>
  <c r="G55" i="2"/>
  <c r="G49" i="2"/>
  <c r="G33" i="2"/>
  <c r="F33" i="2" s="1"/>
  <c r="I34" i="1"/>
  <c r="D34" i="1"/>
  <c r="G23" i="1"/>
  <c r="F23" i="1" s="1"/>
  <c r="K23" i="1" s="1"/>
  <c r="F24" i="1"/>
  <c r="K24" i="1" s="1"/>
  <c r="F16" i="1"/>
  <c r="K16" i="1" s="1"/>
  <c r="G15" i="1"/>
  <c r="H48" i="1"/>
  <c r="J34" i="1"/>
  <c r="E34" i="1"/>
  <c r="J48" i="1"/>
  <c r="E48" i="1"/>
  <c r="H34" i="1"/>
  <c r="H14" i="1" s="1"/>
  <c r="H13" i="1" s="1"/>
  <c r="J14" i="1"/>
  <c r="J13" i="1" s="1"/>
  <c r="E14" i="1"/>
  <c r="I48" i="1"/>
  <c r="D48" i="1"/>
  <c r="I14" i="1"/>
  <c r="D14" i="1"/>
  <c r="D13" i="1" s="1"/>
  <c r="G65" i="1"/>
  <c r="F65" i="1" s="1"/>
  <c r="K65" i="1" s="1"/>
  <c r="G45" i="1"/>
  <c r="F45" i="1" s="1"/>
  <c r="K45" i="1" s="1"/>
  <c r="G39" i="1"/>
  <c r="F39" i="1" s="1"/>
  <c r="K39" i="1" s="1"/>
  <c r="F25" i="1"/>
  <c r="K25" i="1" s="1"/>
  <c r="F17" i="1"/>
  <c r="K17" i="1" s="1"/>
  <c r="G56" i="1"/>
  <c r="G50" i="1"/>
  <c r="G34" i="1"/>
  <c r="F34" i="1" s="1"/>
  <c r="K34" i="1" s="1"/>
  <c r="G79" i="1"/>
  <c r="F79" i="1" s="1"/>
  <c r="K79" i="1" s="1"/>
  <c r="G69" i="1"/>
  <c r="G12" i="3" l="1"/>
  <c r="F13" i="3"/>
  <c r="K13" i="3" s="1"/>
  <c r="F49" i="2"/>
  <c r="K49" i="2" s="1"/>
  <c r="G48" i="2"/>
  <c r="F55" i="2"/>
  <c r="K55" i="2" s="1"/>
  <c r="G54" i="2"/>
  <c r="F54" i="2" s="1"/>
  <c r="K54" i="2" s="1"/>
  <c r="F15" i="2"/>
  <c r="K15" i="2" s="1"/>
  <c r="G14" i="2"/>
  <c r="E12" i="2"/>
  <c r="E11" i="2" s="1"/>
  <c r="F64" i="2"/>
  <c r="K64" i="2" s="1"/>
  <c r="G63" i="2"/>
  <c r="F63" i="2" s="1"/>
  <c r="K63" i="2" s="1"/>
  <c r="F23" i="2"/>
  <c r="K23" i="2" s="1"/>
  <c r="G22" i="2"/>
  <c r="F22" i="2" s="1"/>
  <c r="K22" i="2" s="1"/>
  <c r="K33" i="2"/>
  <c r="D12" i="2"/>
  <c r="D11" i="2" s="1"/>
  <c r="H11" i="1"/>
  <c r="H12" i="1"/>
  <c r="D11" i="1"/>
  <c r="D12" i="1"/>
  <c r="E13" i="1"/>
  <c r="F15" i="1"/>
  <c r="K15" i="1" s="1"/>
  <c r="G14" i="1"/>
  <c r="I13" i="1"/>
  <c r="J11" i="1"/>
  <c r="J12" i="1"/>
  <c r="F50" i="1"/>
  <c r="K50" i="1" s="1"/>
  <c r="G49" i="1"/>
  <c r="F69" i="1"/>
  <c r="K69" i="1" s="1"/>
  <c r="G68" i="1"/>
  <c r="F68" i="1" s="1"/>
  <c r="K68" i="1" s="1"/>
  <c r="F56" i="1"/>
  <c r="K56" i="1" s="1"/>
  <c r="G55" i="1"/>
  <c r="F55" i="1" s="1"/>
  <c r="K55" i="1" s="1"/>
  <c r="F12" i="3" l="1"/>
  <c r="K12" i="3" s="1"/>
  <c r="G11" i="3"/>
  <c r="F11" i="3" s="1"/>
  <c r="K11" i="3" s="1"/>
  <c r="F14" i="2"/>
  <c r="K14" i="2" s="1"/>
  <c r="G13" i="2"/>
  <c r="F48" i="2"/>
  <c r="K48" i="2" s="1"/>
  <c r="G47" i="2"/>
  <c r="F47" i="2" s="1"/>
  <c r="K47" i="2" s="1"/>
  <c r="F14" i="1"/>
  <c r="K14" i="1" s="1"/>
  <c r="F49" i="1"/>
  <c r="K49" i="1" s="1"/>
  <c r="G48" i="1"/>
  <c r="F48" i="1" s="1"/>
  <c r="K48" i="1" s="1"/>
  <c r="I11" i="1"/>
  <c r="I12" i="1"/>
  <c r="E11" i="1"/>
  <c r="E12" i="1"/>
  <c r="F13" i="2" l="1"/>
  <c r="K13" i="2" s="1"/>
  <c r="G12" i="2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<sst xmlns="http://schemas.openxmlformats.org/spreadsheetml/2006/main" count="519" uniqueCount="274">
  <si>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</si>
  <si>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</si>
  <si>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</si>
  <si>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</si>
  <si>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</si>
  <si>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</si>
  <si>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</si>
  <si>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</si>
  <si>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</si>
  <si>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</si>
  <si>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</si>
  <si>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</si>
  <si>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</si>
  <si>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</si>
  <si>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</si>
  <si>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</si>
  <si>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</si>
  <si>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</si>
  <si>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</si>
  <si>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</si>
  <si>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</si>
  <si>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</si>
  <si>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</si>
  <si>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</si>
  <si>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</si>
  <si>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</si>
  <si>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</si>
  <si>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</si>
  <si>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</si>
  <si>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</si>
  <si>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</si>
  <si>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</si>
  <si>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</si>
  <si>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</si>
  <si>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</si>
  <si>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</si>
  <si>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</si>
  <si>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</si>
  <si>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</si>
  <si>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</si>
  <si>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</si>
  <si>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</si>
  <si>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</si>
  <si>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</si>
  <si>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</si>
  <si>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</si>
  <si>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</si>
  <si>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</si>
  <si>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</si>
  <si>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</si>
  <si>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</si>
  <si>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</si>
  <si>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</si>
  <si>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</si>
  <si>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</si>
  <si>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</si>
  <si>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</si>
  <si>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</si>
  <si>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</si>
  <si>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</si>
  <si>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</si>
  <si>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</si>
  <si>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</si>
  <si>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</si>
  <si>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</si>
  <si>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</si>
  <si>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</si>
  <si>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</si>
  <si>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</si>
  <si>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</si>
  <si>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</si>
  <si>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</si>
  <si>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</si>
  <si>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</si>
  <si>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</si>
  <si>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</si>
  <si>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</si>
  <si>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</si>
  <si>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</si>
  <si>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</si>
  <si>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</si>
  <si>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</si>
  <si>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</si>
  <si>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</si>
  <si>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</si>
  <si>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</si>
  <si>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</si>
  <si>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</si>
  <si>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</si>
  <si>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</si>
  <si>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</si>
  <si>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</si>
  <si>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</si>
  <si>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</si>
  <si>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</si>
  <si>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</si>
  <si>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</si>
  <si>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</si>
  <si>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</si>
  <si>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</si>
  <si>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</si>
  <si>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</si>
  <si>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</si>
  <si>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</si>
  <si>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</si>
  <si>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</si>
  <si>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</si>
  <si>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</si>
  <si>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</si>
  <si>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</si>
  <si>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</si>
  <si>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</si>
  <si>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</si>
  <si>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</si>
  <si>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</si>
  <si>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</si>
  <si>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</si>
  <si>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</si>
  <si>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</si>
  <si>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</si>
  <si>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</si>
  <si>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</si>
  <si>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</si>
  <si>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</si>
  <si>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</si>
  <si>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</si>
  <si>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</si>
  <si>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</si>
  <si>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</si>
  <si>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</si>
  <si>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</si>
  <si>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</si>
  <si>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</si>
  <si>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</si>
  <si>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</si>
  <si>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</si>
  <si>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</si>
  <si>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</si>
  <si>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</si>
  <si>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</si>
  <si>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</si>
  <si>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</si>
  <si>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</si>
  <si>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</si>
  <si>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</si>
  <si>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65</t>
  </si>
  <si>
    <t>Venituri din dobanzi (cod 31.02.03)</t>
  </si>
  <si>
    <t>31.02</t>
  </si>
  <si>
    <t>66</t>
  </si>
  <si>
    <t>Alte venituri din dobanzi</t>
  </si>
  <si>
    <t>31.02.03</t>
  </si>
  <si>
    <t>67</t>
  </si>
  <si>
    <t>C2.  VANZARI DE BUNURI SI SERVICII (cod 33.02+34.02+35.02+36.02+37.02)</t>
  </si>
  <si>
    <t>00.14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</si>
  <si>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</si>
  <si>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</si>
  <si>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</si>
  <si>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</si>
  <si>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</si>
  <si>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</si>
  <si>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</si>
  <si>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</si>
  <si>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</si>
  <si>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</si>
  <si>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</si>
  <si>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</si>
  <si>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103</t>
  </si>
  <si>
    <t>Alte venituri</t>
  </si>
  <si>
    <t>36.02.50</t>
  </si>
  <si>
    <t>104</t>
  </si>
  <si>
    <t>Transferuri voluntare,  altele decat subventiile (cod 37.02.01+37.02.50)</t>
  </si>
  <si>
    <t>37.02</t>
  </si>
  <si>
    <t>105</t>
  </si>
  <si>
    <t>Donatii si sponsorizari</t>
  </si>
  <si>
    <t>37.02.01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</si>
  <si>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</si>
  <si>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</si>
  <si>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</si>
  <si>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</si>
  <si>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</si>
  <si>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</si>
  <si>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</si>
  <si>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</si>
  <si>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</si>
  <si>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</si>
  <si>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</si>
  <si>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</si>
  <si>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</si>
  <si>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</si>
  <si>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</si>
  <si>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</si>
  <si>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</si>
  <si>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</si>
  <si>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</si>
  <si>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</si>
  <si>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</si>
  <si>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</si>
  <si>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</si>
  <si>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</si>
  <si>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165</t>
  </si>
  <si>
    <t>Subventii primite din Fondul de Interventie</t>
  </si>
  <si>
    <t>42.02.28</t>
  </si>
  <si>
    <t>169</t>
  </si>
  <si>
    <t>Subventii pentru acordarea ajutorului pentru incalzirea locuintei cu lemne, carbuni, combustibili petrolieri</t>
  </si>
  <si>
    <t>42.02.34</t>
  </si>
  <si>
    <t>174</t>
  </si>
  <si>
    <t>Subventii din bugetul de stat pentru finantarea sanatatii</t>
  </si>
  <si>
    <t>42.02.41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</si>
  <si>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</si>
  <si>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</si>
  <si>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</si>
  <si>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</si>
  <si>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</si>
  <si>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</si>
  <si>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215</t>
  </si>
  <si>
    <t>Sume alocate din bugetul AFIR, pentru sustinerea proiectelor din PNDR 2014-2020</t>
  </si>
  <si>
    <t>43.02.31</t>
  </si>
  <si>
    <t>295</t>
  </si>
  <si>
    <t>Sume in curs de distribuire</t>
  </si>
  <si>
    <t>47.02</t>
  </si>
  <si>
    <t>296</t>
  </si>
  <si>
    <t>Sume incasate pentru bugetul local in contul unic, in curs de distribuire</t>
  </si>
  <si>
    <t>47.02.04</t>
  </si>
  <si>
    <t>297</t>
  </si>
  <si>
    <t>Sume primite de la UE/alti donatori in contul platilor efectuate si prefinantari aferente cadrului financiar 2014-2020</t>
  </si>
  <si>
    <t>48.02</t>
  </si>
  <si>
    <t>310</t>
  </si>
  <si>
    <t xml:space="preserve">Fondul European Agricol de Dezvoltare Rurala  (FEADR)  (cod 48.02.04.01+48.02.04.02+48.02.04.03) </t>
  </si>
  <si>
    <t>48.02.04</t>
  </si>
  <si>
    <t>311</t>
  </si>
  <si>
    <t xml:space="preserve">  Sume primite în contul plăţilor efectuate în anul curent</t>
  </si>
  <si>
    <t>48.02.04.01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</si>
  <si>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</si>
  <si>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</si>
  <si>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</si>
  <si>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</si>
  <si>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</si>
  <si>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</si>
  <si>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</si>
  <si>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</si>
  <si>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</si>
  <si>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</si>
  <si>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</si>
  <si>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35</t>
  </si>
  <si>
    <t>43</t>
  </si>
  <si>
    <t>44</t>
  </si>
  <si>
    <t>57</t>
  </si>
  <si>
    <t>58</t>
  </si>
  <si>
    <t>63</t>
  </si>
  <si>
    <t>64</t>
  </si>
  <si>
    <t>80</t>
  </si>
  <si>
    <t>81</t>
  </si>
  <si>
    <t>87</t>
  </si>
  <si>
    <t>96</t>
  </si>
  <si>
    <t>97</t>
  </si>
  <si>
    <t>98</t>
  </si>
  <si>
    <t>99</t>
  </si>
  <si>
    <t>112</t>
  </si>
  <si>
    <t>113</t>
  </si>
  <si>
    <t>114</t>
  </si>
  <si>
    <t>116</t>
  </si>
  <si>
    <t>119</t>
  </si>
  <si>
    <t>123</t>
  </si>
  <si>
    <t>154</t>
  </si>
  <si>
    <t>155</t>
  </si>
  <si>
    <t>Cont de executie - Venituri - Bugetul local - sectiunea dezvoltare</t>
  </si>
  <si>
    <t>VENITURILE SECŢIUNII DE DEZVOLTARE - TOTAL</t>
  </si>
  <si>
    <t>7</t>
  </si>
  <si>
    <t>17</t>
  </si>
  <si>
    <t>78</t>
  </si>
  <si>
    <t>86</t>
  </si>
  <si>
    <t>163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</si>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</sst>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8D10-326B-4F85-9B3E-BC57B71C70C0}">
  <dimension ref="A1:T16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D13+D65+D68+D77+D79</f>
        <v>9966200</v>
      </c>
      <c r="E11" s="11">
        <f>E13+E65+E68+E77+E79</f>
        <v>9521200</v>
      </c>
      <c r="F11" s="11">
        <f>G11+H11</f>
        <v>5295543</v>
      </c>
      <c r="G11" s="11">
        <f>G13+G65+G68+G77+G79</f>
        <v>1825898</v>
      </c>
      <c r="H11" s="11">
        <f>H13+H65+H68+H77+H79</f>
        <v>3469645</v>
      </c>
      <c r="I11" s="11">
        <f>I13+I65+I68+I77+I79</f>
        <v>3287509</v>
      </c>
      <c r="J11" s="11">
        <f>J13+J65+J68+J77+J79</f>
        <v>0</v>
      </c>
      <c r="K11" s="11">
        <f>F11-I11-J11</f>
        <v>2008034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D13-D35-D61+D66</f>
        <v>1466400</v>
      </c>
      <c r="E12" s="11">
        <f>E13-E35-E61+E66</f>
        <v>1465400</v>
      </c>
      <c r="F12" s="11">
        <f>G12+H12</f>
        <v>2958997</v>
      </c>
      <c r="G12" s="11">
        <f>G13-G35-G61+G66</f>
        <v>1825898</v>
      </c>
      <c r="H12" s="11">
        <f>H13-H35-H61+H66</f>
        <v>1133099</v>
      </c>
      <c r="I12" s="11">
        <f>I13-I35-I61+I66</f>
        <v>950963</v>
      </c>
      <c r="J12" s="11">
        <f>J13-J35-J61+J66</f>
        <v>0</v>
      </c>
      <c r="K12" s="11">
        <f>F12-I12-J12</f>
        <v>2008034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D14+D48</f>
        <v>3761900</v>
      </c>
      <c r="E13" s="11">
        <f>E14+E48</f>
        <v>3347900</v>
      </c>
      <c r="F13" s="11">
        <f>G13+H13</f>
        <v>4574708</v>
      </c>
      <c r="G13" s="11">
        <f>G14+G48</f>
        <v>1825898</v>
      </c>
      <c r="H13" s="11">
        <f>H14+H48</f>
        <v>2748810</v>
      </c>
      <c r="I13" s="11">
        <f>I14+I48</f>
        <v>2566674</v>
      </c>
      <c r="J13" s="11">
        <f>J14+J48</f>
        <v>0</v>
      </c>
      <c r="K13" s="11">
        <f>F13-I13-J13</f>
        <v>2008034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D15+D23+D34+D45</f>
        <v>3621000</v>
      </c>
      <c r="E14" s="11">
        <f>E15+E23+E34+E45</f>
        <v>3208000</v>
      </c>
      <c r="F14" s="11">
        <f>G14+H14</f>
        <v>3068946</v>
      </c>
      <c r="G14" s="11">
        <f>G15+G23+G34+G45</f>
        <v>434334</v>
      </c>
      <c r="H14" s="11">
        <f>H15+H23+H34+H45</f>
        <v>2634612</v>
      </c>
      <c r="I14" s="11">
        <f>I15+I23+I34+I45</f>
        <v>2511681</v>
      </c>
      <c r="J14" s="11">
        <f>J15+J23+J34+J45</f>
        <v>0</v>
      </c>
      <c r="K14" s="11">
        <f>F14-I14-J14</f>
        <v>557265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1082000</v>
      </c>
      <c r="E15" s="11">
        <f>+E16</f>
        <v>1082000</v>
      </c>
      <c r="F15" s="11">
        <f>G15+H15</f>
        <v>770124</v>
      </c>
      <c r="G15" s="11">
        <f>+G16</f>
        <v>0</v>
      </c>
      <c r="H15" s="11">
        <f>+H16</f>
        <v>770124</v>
      </c>
      <c r="I15" s="11">
        <f>+I16</f>
        <v>770124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1082000</v>
      </c>
      <c r="E16" s="11">
        <f>E17+E19</f>
        <v>1082000</v>
      </c>
      <c r="F16" s="11">
        <f>G16+H16</f>
        <v>770124</v>
      </c>
      <c r="G16" s="11">
        <f>G17+G19</f>
        <v>0</v>
      </c>
      <c r="H16" s="11">
        <f>H17+H19</f>
        <v>770124</v>
      </c>
      <c r="I16" s="11">
        <f>I17+I19</f>
        <v>770124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2000</v>
      </c>
      <c r="F17" s="11">
        <f>G17+H17</f>
        <v>645</v>
      </c>
      <c r="G17" s="11">
        <f>+G18</f>
        <v>0</v>
      </c>
      <c r="H17" s="11">
        <f>+H18</f>
        <v>645</v>
      </c>
      <c r="I17" s="11">
        <f>+I18</f>
        <v>645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2000</v>
      </c>
      <c r="E18" s="11">
        <v>2000</v>
      </c>
      <c r="F18" s="11">
        <f>G18+H18</f>
        <v>645</v>
      </c>
      <c r="G18" s="11">
        <v>0</v>
      </c>
      <c r="H18" s="11">
        <v>645</v>
      </c>
      <c r="I18" s="11">
        <v>645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1080000</v>
      </c>
      <c r="E19" s="11">
        <f>E20+E21+E22</f>
        <v>1080000</v>
      </c>
      <c r="F19" s="11">
        <f>G19+H19</f>
        <v>769479</v>
      </c>
      <c r="G19" s="11">
        <f>G20+G21+G22</f>
        <v>0</v>
      </c>
      <c r="H19" s="11">
        <f>H20+H21+H22</f>
        <v>769479</v>
      </c>
      <c r="I19" s="11">
        <f>I20+I21+I22</f>
        <v>769479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140000</v>
      </c>
      <c r="E20" s="11">
        <v>140000</v>
      </c>
      <c r="F20" s="11">
        <f>G20+H20</f>
        <v>109671</v>
      </c>
      <c r="G20" s="11">
        <v>0</v>
      </c>
      <c r="H20" s="11">
        <v>109671</v>
      </c>
      <c r="I20" s="11">
        <v>109671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140000</v>
      </c>
      <c r="E21" s="11">
        <v>140000</v>
      </c>
      <c r="F21" s="11">
        <f>G21+H21</f>
        <v>105236</v>
      </c>
      <c r="G21" s="11">
        <v>0</v>
      </c>
      <c r="H21" s="11">
        <v>105236</v>
      </c>
      <c r="I21" s="11">
        <v>105236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800000</v>
      </c>
      <c r="E22" s="11">
        <v>800000</v>
      </c>
      <c r="F22" s="11">
        <f>G22+H22</f>
        <v>554572</v>
      </c>
      <c r="G22" s="11">
        <v>0</v>
      </c>
      <c r="H22" s="11">
        <v>554572</v>
      </c>
      <c r="I22" s="11">
        <v>554572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142000</v>
      </c>
      <c r="E23" s="11">
        <f>E24</f>
        <v>142000</v>
      </c>
      <c r="F23" s="11">
        <f>G23+H23</f>
        <v>409958</v>
      </c>
      <c r="G23" s="11">
        <f>G24</f>
        <v>313900</v>
      </c>
      <c r="H23" s="11">
        <f>H24</f>
        <v>96058</v>
      </c>
      <c r="I23" s="11">
        <f>I24</f>
        <v>55386</v>
      </c>
      <c r="J23" s="11">
        <f>J24</f>
        <v>0</v>
      </c>
      <c r="K23" s="11">
        <f>F23-I23-J23</f>
        <v>354572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D25+D28+D32+D33</f>
        <v>142000</v>
      </c>
      <c r="E24" s="11">
        <f>E25+E28+E32+E33</f>
        <v>142000</v>
      </c>
      <c r="F24" s="11">
        <f>G24+H24</f>
        <v>409958</v>
      </c>
      <c r="G24" s="11">
        <f>G25+G28+G32+G33</f>
        <v>313900</v>
      </c>
      <c r="H24" s="11">
        <f>H25+H28+H32+H33</f>
        <v>96058</v>
      </c>
      <c r="I24" s="11">
        <f>I25+I28+I32+I33</f>
        <v>55386</v>
      </c>
      <c r="J24" s="11">
        <f>J25+J28+J32+J33</f>
        <v>0</v>
      </c>
      <c r="K24" s="11">
        <f>F24-I24-J24</f>
        <v>354572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35000</v>
      </c>
      <c r="E25" s="11">
        <f>E26+E27</f>
        <v>35000</v>
      </c>
      <c r="F25" s="11">
        <f>G25+H25</f>
        <v>44429</v>
      </c>
      <c r="G25" s="11">
        <f>G26+G27</f>
        <v>29419</v>
      </c>
      <c r="H25" s="11">
        <f>H26+H27</f>
        <v>15010</v>
      </c>
      <c r="I25" s="11">
        <f>I26+I27</f>
        <v>9621</v>
      </c>
      <c r="J25" s="11">
        <f>J26+J27</f>
        <v>0</v>
      </c>
      <c r="K25" s="11">
        <f>F25-I25-J25</f>
        <v>34808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32000</v>
      </c>
      <c r="E26" s="11">
        <v>32000</v>
      </c>
      <c r="F26" s="11">
        <f>G26+H26</f>
        <v>43866</v>
      </c>
      <c r="G26" s="11">
        <v>29419</v>
      </c>
      <c r="H26" s="11">
        <v>14447</v>
      </c>
      <c r="I26" s="11">
        <v>9213</v>
      </c>
      <c r="J26" s="11">
        <v>0</v>
      </c>
      <c r="K26" s="11">
        <f>F26-I26-J26</f>
        <v>34653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3000</v>
      </c>
      <c r="E27" s="11">
        <v>3000</v>
      </c>
      <c r="F27" s="11">
        <f>G27+H27</f>
        <v>563</v>
      </c>
      <c r="G27" s="11">
        <v>0</v>
      </c>
      <c r="H27" s="11">
        <v>563</v>
      </c>
      <c r="I27" s="11">
        <v>408</v>
      </c>
      <c r="J27" s="11">
        <v>0</v>
      </c>
      <c r="K27" s="11">
        <f>F27-I27-J27</f>
        <v>155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100000</v>
      </c>
      <c r="E28" s="11">
        <f>E29+E30+E31</f>
        <v>100000</v>
      </c>
      <c r="F28" s="11">
        <f>G28+H28</f>
        <v>351554</v>
      </c>
      <c r="G28" s="11">
        <f>G29+G30+G31</f>
        <v>276132</v>
      </c>
      <c r="H28" s="11">
        <f>H29+H30+H31</f>
        <v>75422</v>
      </c>
      <c r="I28" s="11">
        <f>I29+I30+I31</f>
        <v>41323</v>
      </c>
      <c r="J28" s="11">
        <f>J29+J30+J31</f>
        <v>0</v>
      </c>
      <c r="K28" s="11">
        <f>F28-I28-J28</f>
        <v>310231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39000</v>
      </c>
      <c r="E29" s="11">
        <v>39000</v>
      </c>
      <c r="F29" s="11">
        <f>G29+H29</f>
        <v>131162</v>
      </c>
      <c r="G29" s="11">
        <v>102975</v>
      </c>
      <c r="H29" s="11">
        <v>28187</v>
      </c>
      <c r="I29" s="11">
        <v>16029</v>
      </c>
      <c r="J29" s="11">
        <v>0</v>
      </c>
      <c r="K29" s="11">
        <f>F29-I29-J29</f>
        <v>115133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1000</v>
      </c>
      <c r="E30" s="11">
        <v>1000</v>
      </c>
      <c r="F30" s="11">
        <f>G30+H30</f>
        <v>0</v>
      </c>
      <c r="G30" s="11">
        <v>0</v>
      </c>
      <c r="H30" s="11">
        <v>0</v>
      </c>
      <c r="I30" s="11">
        <v>0</v>
      </c>
      <c r="J30" s="11">
        <v>0</v>
      </c>
      <c r="K30" s="11">
        <f>F30-I30-J30</f>
        <v>0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60000</v>
      </c>
      <c r="E31" s="11">
        <v>60000</v>
      </c>
      <c r="F31" s="11">
        <f>G31+H31</f>
        <v>220392</v>
      </c>
      <c r="G31" s="11">
        <v>173157</v>
      </c>
      <c r="H31" s="11">
        <v>47235</v>
      </c>
      <c r="I31" s="11">
        <v>25294</v>
      </c>
      <c r="J31" s="11">
        <v>0</v>
      </c>
      <c r="K31" s="11">
        <f>F31-I31-J31</f>
        <v>195098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2000</v>
      </c>
      <c r="E32" s="11">
        <v>2000</v>
      </c>
      <c r="F32" s="11">
        <f>G32+H32</f>
        <v>2119</v>
      </c>
      <c r="G32" s="11">
        <v>0</v>
      </c>
      <c r="H32" s="11">
        <v>2119</v>
      </c>
      <c r="I32" s="11">
        <v>2119</v>
      </c>
      <c r="J32" s="11">
        <v>0</v>
      </c>
      <c r="K32" s="11">
        <f>F32-I32-J32</f>
        <v>0</v>
      </c>
    </row>
    <row r="33" spans="1:11" s="6" customFormat="1" x14ac:dyDescent="0.3">
      <c r="A33" s="10" t="s">
        <v>85</v>
      </c>
      <c r="B33" s="10" t="s">
        <v>86</v>
      </c>
      <c r="C33" s="10" t="s">
        <v>87</v>
      </c>
      <c r="D33" s="11">
        <v>5000</v>
      </c>
      <c r="E33" s="11">
        <v>5000</v>
      </c>
      <c r="F33" s="11">
        <f>G33+H33</f>
        <v>11856</v>
      </c>
      <c r="G33" s="11">
        <v>8349</v>
      </c>
      <c r="H33" s="11">
        <v>3507</v>
      </c>
      <c r="I33" s="11">
        <v>2323</v>
      </c>
      <c r="J33" s="11">
        <v>0</v>
      </c>
      <c r="K33" s="11">
        <f>F33-I33-J33</f>
        <v>9533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D35+D39</f>
        <v>2367000</v>
      </c>
      <c r="E34" s="11">
        <f>E35+E39</f>
        <v>1954000</v>
      </c>
      <c r="F34" s="11">
        <f>G34+H34</f>
        <v>1773816</v>
      </c>
      <c r="G34" s="11">
        <f>G35+G39</f>
        <v>79056</v>
      </c>
      <c r="H34" s="11">
        <f>H35+H39</f>
        <v>1694760</v>
      </c>
      <c r="I34" s="11">
        <f>I35+I39</f>
        <v>1667113</v>
      </c>
      <c r="J34" s="11">
        <f>J35+J39</f>
        <v>0</v>
      </c>
      <c r="K34" s="11">
        <f>F34-I34-J34</f>
        <v>106703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f>+D36+D37+D38</f>
        <v>2280000</v>
      </c>
      <c r="E35" s="11">
        <f>+E36+E37+E38</f>
        <v>1867000</v>
      </c>
      <c r="F35" s="11">
        <f>G35+H35</f>
        <v>1605613</v>
      </c>
      <c r="G35" s="11">
        <f>+G36+G37+G38</f>
        <v>0</v>
      </c>
      <c r="H35" s="11">
        <f>+H36+H37+H38</f>
        <v>1605613</v>
      </c>
      <c r="I35" s="11">
        <f>+I36+I37+I38</f>
        <v>1605613</v>
      </c>
      <c r="J35" s="11">
        <f>+J36+J37+J38</f>
        <v>0</v>
      </c>
      <c r="K35" s="11">
        <f>F35-I35-J35</f>
        <v>0</v>
      </c>
    </row>
    <row r="36" spans="1:11" s="6" customFormat="1" ht="42" x14ac:dyDescent="0.3">
      <c r="A36" s="10" t="s">
        <v>94</v>
      </c>
      <c r="B36" s="10" t="s">
        <v>95</v>
      </c>
      <c r="C36" s="10" t="s">
        <v>96</v>
      </c>
      <c r="D36" s="11">
        <v>601000</v>
      </c>
      <c r="E36" s="11">
        <v>481000</v>
      </c>
      <c r="F36" s="11">
        <f>G36+H36</f>
        <v>469613</v>
      </c>
      <c r="G36" s="11">
        <v>0</v>
      </c>
      <c r="H36" s="11">
        <v>469613</v>
      </c>
      <c r="I36" s="11">
        <v>469613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30000</v>
      </c>
      <c r="E37" s="11">
        <v>22000</v>
      </c>
      <c r="F37" s="11">
        <f>G37+H37</f>
        <v>22000</v>
      </c>
      <c r="G37" s="11">
        <v>0</v>
      </c>
      <c r="H37" s="11">
        <v>22000</v>
      </c>
      <c r="I37" s="11">
        <v>22000</v>
      </c>
      <c r="J37" s="11">
        <v>0</v>
      </c>
      <c r="K37" s="11">
        <f>F37-I37-J37</f>
        <v>0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1649000</v>
      </c>
      <c r="E38" s="11">
        <v>1364000</v>
      </c>
      <c r="F38" s="11">
        <f>G38+H38</f>
        <v>1114000</v>
      </c>
      <c r="G38" s="11">
        <v>0</v>
      </c>
      <c r="H38" s="11">
        <v>1114000</v>
      </c>
      <c r="I38" s="11">
        <v>1114000</v>
      </c>
      <c r="J38" s="11">
        <v>0</v>
      </c>
      <c r="K38" s="11">
        <f>F38-I38-J38</f>
        <v>0</v>
      </c>
    </row>
    <row r="39" spans="1:11" s="6" customFormat="1" ht="31.8" x14ac:dyDescent="0.3">
      <c r="A39" s="10" t="s">
        <v>103</v>
      </c>
      <c r="B39" s="10" t="s">
        <v>104</v>
      </c>
      <c r="C39" s="10" t="s">
        <v>105</v>
      </c>
      <c r="D39" s="11">
        <f>D40+D43+D44</f>
        <v>87000</v>
      </c>
      <c r="E39" s="11">
        <f>E40+E43+E44</f>
        <v>87000</v>
      </c>
      <c r="F39" s="11">
        <f>G39+H39</f>
        <v>168203</v>
      </c>
      <c r="G39" s="11">
        <f>G40+G43+G44</f>
        <v>79056</v>
      </c>
      <c r="H39" s="11">
        <f>H40+H43+H44</f>
        <v>89147</v>
      </c>
      <c r="I39" s="11">
        <f>I40+I43+I44</f>
        <v>61500</v>
      </c>
      <c r="J39" s="11">
        <f>J40+J43+J44</f>
        <v>0</v>
      </c>
      <c r="K39" s="11">
        <f>F39-I39-J39</f>
        <v>106703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f>D41+D42</f>
        <v>37000</v>
      </c>
      <c r="E40" s="11">
        <f>E41+E42</f>
        <v>37000</v>
      </c>
      <c r="F40" s="11">
        <f>G40+H40</f>
        <v>128729</v>
      </c>
      <c r="G40" s="11">
        <f>G41+G42</f>
        <v>73661</v>
      </c>
      <c r="H40" s="11">
        <f>H41+H42</f>
        <v>55068</v>
      </c>
      <c r="I40" s="11">
        <f>I41+I42</f>
        <v>26686</v>
      </c>
      <c r="J40" s="11">
        <f>J41+J42</f>
        <v>0</v>
      </c>
      <c r="K40" s="11">
        <f>F40-I40-J40</f>
        <v>102043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35000</v>
      </c>
      <c r="E41" s="11">
        <v>35000</v>
      </c>
      <c r="F41" s="11">
        <f>G41+H41</f>
        <v>127792</v>
      </c>
      <c r="G41" s="11">
        <v>73555</v>
      </c>
      <c r="H41" s="11">
        <v>54237</v>
      </c>
      <c r="I41" s="11">
        <v>25749</v>
      </c>
      <c r="J41" s="11">
        <v>0</v>
      </c>
      <c r="K41" s="11">
        <f>F41-I41-J41</f>
        <v>102043</v>
      </c>
    </row>
    <row r="42" spans="1:11" s="6" customFormat="1" ht="21.6" x14ac:dyDescent="0.3">
      <c r="A42" s="10" t="s">
        <v>112</v>
      </c>
      <c r="B42" s="10" t="s">
        <v>113</v>
      </c>
      <c r="C42" s="10" t="s">
        <v>114</v>
      </c>
      <c r="D42" s="11">
        <v>2000</v>
      </c>
      <c r="E42" s="11">
        <v>2000</v>
      </c>
      <c r="F42" s="11">
        <f>G42+H42</f>
        <v>937</v>
      </c>
      <c r="G42" s="11">
        <v>106</v>
      </c>
      <c r="H42" s="11">
        <v>831</v>
      </c>
      <c r="I42" s="11">
        <v>937</v>
      </c>
      <c r="J42" s="11">
        <v>0</v>
      </c>
      <c r="K42" s="11">
        <f>F42-I42-J42</f>
        <v>0</v>
      </c>
    </row>
    <row r="43" spans="1:11" s="6" customFormat="1" ht="21.6" x14ac:dyDescent="0.3">
      <c r="A43" s="10" t="s">
        <v>115</v>
      </c>
      <c r="B43" s="10" t="s">
        <v>116</v>
      </c>
      <c r="C43" s="10" t="s">
        <v>117</v>
      </c>
      <c r="D43" s="11">
        <v>5000</v>
      </c>
      <c r="E43" s="11">
        <v>5000</v>
      </c>
      <c r="F43" s="11">
        <f>G43+H43</f>
        <v>3044</v>
      </c>
      <c r="G43" s="11">
        <v>0</v>
      </c>
      <c r="H43" s="11">
        <v>3044</v>
      </c>
      <c r="I43" s="11">
        <v>3044</v>
      </c>
      <c r="J43" s="11">
        <v>0</v>
      </c>
      <c r="K43" s="11">
        <f>F43-I43-J43</f>
        <v>0</v>
      </c>
    </row>
    <row r="44" spans="1:11" s="6" customFormat="1" ht="21.6" x14ac:dyDescent="0.3">
      <c r="A44" s="10" t="s">
        <v>118</v>
      </c>
      <c r="B44" s="10" t="s">
        <v>119</v>
      </c>
      <c r="C44" s="10" t="s">
        <v>120</v>
      </c>
      <c r="D44" s="11">
        <v>45000</v>
      </c>
      <c r="E44" s="11">
        <v>45000</v>
      </c>
      <c r="F44" s="11">
        <f>G44+H44</f>
        <v>36430</v>
      </c>
      <c r="G44" s="11">
        <v>5395</v>
      </c>
      <c r="H44" s="11">
        <v>31035</v>
      </c>
      <c r="I44" s="11">
        <v>31770</v>
      </c>
      <c r="J44" s="11">
        <v>0</v>
      </c>
      <c r="K44" s="11">
        <f>F44-I44-J44</f>
        <v>4660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30000</v>
      </c>
      <c r="E45" s="11">
        <f>E46</f>
        <v>30000</v>
      </c>
      <c r="F45" s="11">
        <f>G45+H45</f>
        <v>115048</v>
      </c>
      <c r="G45" s="11">
        <f>G46</f>
        <v>41378</v>
      </c>
      <c r="H45" s="11">
        <f>H46</f>
        <v>73670</v>
      </c>
      <c r="I45" s="11">
        <f>I46</f>
        <v>19058</v>
      </c>
      <c r="J45" s="11">
        <f>J46</f>
        <v>0</v>
      </c>
      <c r="K45" s="11">
        <f>F45-I45-J45</f>
        <v>95990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30000</v>
      </c>
      <c r="E46" s="11">
        <f>E47</f>
        <v>30000</v>
      </c>
      <c r="F46" s="11">
        <f>G46+H46</f>
        <v>115048</v>
      </c>
      <c r="G46" s="11">
        <f>G47</f>
        <v>41378</v>
      </c>
      <c r="H46" s="11">
        <f>H47</f>
        <v>73670</v>
      </c>
      <c r="I46" s="11">
        <f>I47</f>
        <v>19058</v>
      </c>
      <c r="J46" s="11">
        <f>J47</f>
        <v>0</v>
      </c>
      <c r="K46" s="11">
        <f>F46-I46-J46</f>
        <v>95990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v>30000</v>
      </c>
      <c r="E47" s="11">
        <v>30000</v>
      </c>
      <c r="F47" s="11">
        <f>G47+H47</f>
        <v>115048</v>
      </c>
      <c r="G47" s="11">
        <v>41378</v>
      </c>
      <c r="H47" s="11">
        <v>73670</v>
      </c>
      <c r="I47" s="11">
        <v>19058</v>
      </c>
      <c r="J47" s="11">
        <v>0</v>
      </c>
      <c r="K47" s="11">
        <f>F47-I47-J47</f>
        <v>95990</v>
      </c>
    </row>
    <row r="48" spans="1:11" s="6" customFormat="1" x14ac:dyDescent="0.3">
      <c r="A48" s="10" t="s">
        <v>130</v>
      </c>
      <c r="B48" s="10" t="s">
        <v>131</v>
      </c>
      <c r="C48" s="10" t="s">
        <v>132</v>
      </c>
      <c r="D48" s="11">
        <f>D49+D55</f>
        <v>140900</v>
      </c>
      <c r="E48" s="11">
        <f>E49+E55</f>
        <v>139900</v>
      </c>
      <c r="F48" s="11">
        <f>G48+H48</f>
        <v>1505762</v>
      </c>
      <c r="G48" s="11">
        <f>G49+G55</f>
        <v>1391564</v>
      </c>
      <c r="H48" s="11">
        <f>H49+H55</f>
        <v>114198</v>
      </c>
      <c r="I48" s="11">
        <f>I49+I55</f>
        <v>54993</v>
      </c>
      <c r="J48" s="11">
        <f>J49+J55</f>
        <v>0</v>
      </c>
      <c r="K48" s="11">
        <f>F48-I48-J48</f>
        <v>1450769</v>
      </c>
    </row>
    <row r="49" spans="1:11" s="6" customFormat="1" x14ac:dyDescent="0.3">
      <c r="A49" s="10" t="s">
        <v>133</v>
      </c>
      <c r="B49" s="10" t="s">
        <v>134</v>
      </c>
      <c r="C49" s="10" t="s">
        <v>135</v>
      </c>
      <c r="D49" s="11">
        <f>D50+D53</f>
        <v>36500</v>
      </c>
      <c r="E49" s="11">
        <f>E50+E53</f>
        <v>36500</v>
      </c>
      <c r="F49" s="11">
        <f>G49+H49</f>
        <v>54930</v>
      </c>
      <c r="G49" s="11">
        <f>G50+G53</f>
        <v>27782</v>
      </c>
      <c r="H49" s="11">
        <f>H50+H53</f>
        <v>27148</v>
      </c>
      <c r="I49" s="11">
        <f>I50+I53</f>
        <v>11634</v>
      </c>
      <c r="J49" s="11">
        <f>J50+J53</f>
        <v>0</v>
      </c>
      <c r="K49" s="11">
        <f>F49-I49-J49</f>
        <v>43296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f>+D51</f>
        <v>35000</v>
      </c>
      <c r="E50" s="11">
        <f>+E51</f>
        <v>35000</v>
      </c>
      <c r="F50" s="11">
        <f>G50+H50</f>
        <v>53442</v>
      </c>
      <c r="G50" s="11">
        <f>+G51</f>
        <v>27782</v>
      </c>
      <c r="H50" s="11">
        <f>+H51</f>
        <v>25660</v>
      </c>
      <c r="I50" s="11">
        <f>+I51</f>
        <v>10146</v>
      </c>
      <c r="J50" s="11">
        <f>+J51</f>
        <v>0</v>
      </c>
      <c r="K50" s="11">
        <f>F50-I50-J50</f>
        <v>43296</v>
      </c>
    </row>
    <row r="51" spans="1:11" s="6" customFormat="1" x14ac:dyDescent="0.3">
      <c r="A51" s="10" t="s">
        <v>139</v>
      </c>
      <c r="B51" s="10" t="s">
        <v>140</v>
      </c>
      <c r="C51" s="10" t="s">
        <v>141</v>
      </c>
      <c r="D51" s="11">
        <f>D52</f>
        <v>35000</v>
      </c>
      <c r="E51" s="11">
        <f>E52</f>
        <v>35000</v>
      </c>
      <c r="F51" s="11">
        <f>G51+H51</f>
        <v>53442</v>
      </c>
      <c r="G51" s="11">
        <f>G52</f>
        <v>27782</v>
      </c>
      <c r="H51" s="11">
        <f>H52</f>
        <v>25660</v>
      </c>
      <c r="I51" s="11">
        <f>I52</f>
        <v>10146</v>
      </c>
      <c r="J51" s="11">
        <f>J52</f>
        <v>0</v>
      </c>
      <c r="K51" s="11">
        <f>F51-I51-J51</f>
        <v>43296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v>35000</v>
      </c>
      <c r="E52" s="11">
        <v>35000</v>
      </c>
      <c r="F52" s="11">
        <f>G52+H52</f>
        <v>53442</v>
      </c>
      <c r="G52" s="11">
        <v>27782</v>
      </c>
      <c r="H52" s="11">
        <v>25660</v>
      </c>
      <c r="I52" s="11">
        <v>10146</v>
      </c>
      <c r="J52" s="11">
        <v>0</v>
      </c>
      <c r="K52" s="11">
        <f>F52-I52-J52</f>
        <v>43296</v>
      </c>
    </row>
    <row r="53" spans="1:11" s="6" customFormat="1" x14ac:dyDescent="0.3">
      <c r="A53" s="10" t="s">
        <v>145</v>
      </c>
      <c r="B53" s="10" t="s">
        <v>146</v>
      </c>
      <c r="C53" s="10" t="s">
        <v>147</v>
      </c>
      <c r="D53" s="11">
        <f>D54</f>
        <v>1500</v>
      </c>
      <c r="E53" s="11">
        <f>E54</f>
        <v>1500</v>
      </c>
      <c r="F53" s="11">
        <f>G53+H53</f>
        <v>1488</v>
      </c>
      <c r="G53" s="11">
        <f>G54</f>
        <v>0</v>
      </c>
      <c r="H53" s="11">
        <f>H54</f>
        <v>1488</v>
      </c>
      <c r="I53" s="11">
        <f>I54</f>
        <v>1488</v>
      </c>
      <c r="J53" s="11">
        <f>J54</f>
        <v>0</v>
      </c>
      <c r="K53" s="11">
        <f>F53-I53-J53</f>
        <v>0</v>
      </c>
    </row>
    <row r="54" spans="1:11" s="6" customFormat="1" x14ac:dyDescent="0.3">
      <c r="A54" s="10" t="s">
        <v>148</v>
      </c>
      <c r="B54" s="10" t="s">
        <v>149</v>
      </c>
      <c r="C54" s="10" t="s">
        <v>150</v>
      </c>
      <c r="D54" s="11">
        <v>1500</v>
      </c>
      <c r="E54" s="11">
        <v>1500</v>
      </c>
      <c r="F54" s="11">
        <f>G54+H54</f>
        <v>1488</v>
      </c>
      <c r="G54" s="11">
        <v>0</v>
      </c>
      <c r="H54" s="11">
        <v>1488</v>
      </c>
      <c r="I54" s="11">
        <v>1488</v>
      </c>
      <c r="J54" s="11">
        <v>0</v>
      </c>
      <c r="K54" s="11">
        <f>F54-I54-J54</f>
        <v>0</v>
      </c>
    </row>
    <row r="55" spans="1:11" s="6" customFormat="1" ht="21.6" x14ac:dyDescent="0.3">
      <c r="A55" s="10" t="s">
        <v>151</v>
      </c>
      <c r="B55" s="10" t="s">
        <v>152</v>
      </c>
      <c r="C55" s="10" t="s">
        <v>153</v>
      </c>
      <c r="D55" s="11">
        <f>+D56+D59+D61</f>
        <v>104400</v>
      </c>
      <c r="E55" s="11">
        <f>+E56+E59+E61</f>
        <v>103400</v>
      </c>
      <c r="F55" s="11">
        <f>G55+H55</f>
        <v>1450832</v>
      </c>
      <c r="G55" s="11">
        <f>+G56+G59+G61</f>
        <v>1363782</v>
      </c>
      <c r="H55" s="11">
        <f>+H56+H59+H61</f>
        <v>87050</v>
      </c>
      <c r="I55" s="11">
        <f>+I56+I59+I61</f>
        <v>43359</v>
      </c>
      <c r="J55" s="11">
        <f>+J56+J59+J61</f>
        <v>0</v>
      </c>
      <c r="K55" s="11">
        <f>F55-I55-J55</f>
        <v>1407473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f>D57</f>
        <v>83900</v>
      </c>
      <c r="E56" s="11">
        <f>E57</f>
        <v>83900</v>
      </c>
      <c r="F56" s="11">
        <f>G56+H56</f>
        <v>1426256</v>
      </c>
      <c r="G56" s="11">
        <f>G57</f>
        <v>1359227</v>
      </c>
      <c r="H56" s="11">
        <f>H57</f>
        <v>67029</v>
      </c>
      <c r="I56" s="11">
        <f>I57</f>
        <v>23338</v>
      </c>
      <c r="J56" s="11">
        <f>J57</f>
        <v>0</v>
      </c>
      <c r="K56" s="11">
        <f>F56-I56-J56</f>
        <v>1402918</v>
      </c>
    </row>
    <row r="57" spans="1:11" s="6" customFormat="1" ht="21.6" x14ac:dyDescent="0.3">
      <c r="A57" s="10" t="s">
        <v>157</v>
      </c>
      <c r="B57" s="10" t="s">
        <v>158</v>
      </c>
      <c r="C57" s="10" t="s">
        <v>159</v>
      </c>
      <c r="D57" s="11">
        <f>D58</f>
        <v>83900</v>
      </c>
      <c r="E57" s="11">
        <f>E58</f>
        <v>83900</v>
      </c>
      <c r="F57" s="11">
        <f>G57+H57</f>
        <v>1426256</v>
      </c>
      <c r="G57" s="11">
        <f>G58</f>
        <v>1359227</v>
      </c>
      <c r="H57" s="11">
        <f>H58</f>
        <v>67029</v>
      </c>
      <c r="I57" s="11">
        <f>I58</f>
        <v>23338</v>
      </c>
      <c r="J57" s="11">
        <f>J58</f>
        <v>0</v>
      </c>
      <c r="K57" s="11">
        <f>F57-I57-J57</f>
        <v>1402918</v>
      </c>
    </row>
    <row r="58" spans="1:11" s="6" customFormat="1" ht="21.6" x14ac:dyDescent="0.3">
      <c r="A58" s="10" t="s">
        <v>160</v>
      </c>
      <c r="B58" s="10" t="s">
        <v>161</v>
      </c>
      <c r="C58" s="10" t="s">
        <v>162</v>
      </c>
      <c r="D58" s="11">
        <v>83900</v>
      </c>
      <c r="E58" s="11">
        <v>83900</v>
      </c>
      <c r="F58" s="11">
        <f>G58+H58</f>
        <v>1426256</v>
      </c>
      <c r="G58" s="11">
        <v>1359227</v>
      </c>
      <c r="H58" s="11">
        <v>67029</v>
      </c>
      <c r="I58" s="11">
        <v>23338</v>
      </c>
      <c r="J58" s="11">
        <v>0</v>
      </c>
      <c r="K58" s="11">
        <f>F58-I58-J58</f>
        <v>1402918</v>
      </c>
    </row>
    <row r="59" spans="1:11" s="6" customFormat="1" ht="31.8" x14ac:dyDescent="0.3">
      <c r="A59" s="10" t="s">
        <v>163</v>
      </c>
      <c r="B59" s="10" t="s">
        <v>164</v>
      </c>
      <c r="C59" s="10" t="s">
        <v>165</v>
      </c>
      <c r="D59" s="11">
        <f>+D60</f>
        <v>5000</v>
      </c>
      <c r="E59" s="11">
        <f>+E60</f>
        <v>4000</v>
      </c>
      <c r="F59" s="11">
        <f>G59+H59</f>
        <v>9169</v>
      </c>
      <c r="G59" s="11">
        <f>+G60</f>
        <v>4555</v>
      </c>
      <c r="H59" s="11">
        <f>+H60</f>
        <v>4614</v>
      </c>
      <c r="I59" s="11">
        <f>+I60</f>
        <v>4614</v>
      </c>
      <c r="J59" s="11">
        <f>+J60</f>
        <v>0</v>
      </c>
      <c r="K59" s="11">
        <f>F59-I59-J59</f>
        <v>4555</v>
      </c>
    </row>
    <row r="60" spans="1:11" s="6" customFormat="1" x14ac:dyDescent="0.3">
      <c r="A60" s="10" t="s">
        <v>166</v>
      </c>
      <c r="B60" s="10" t="s">
        <v>167</v>
      </c>
      <c r="C60" s="10" t="s">
        <v>168</v>
      </c>
      <c r="D60" s="11">
        <v>5000</v>
      </c>
      <c r="E60" s="11">
        <v>4000</v>
      </c>
      <c r="F60" s="11">
        <f>G60+H60</f>
        <v>9169</v>
      </c>
      <c r="G60" s="11">
        <v>4555</v>
      </c>
      <c r="H60" s="11">
        <v>4614</v>
      </c>
      <c r="I60" s="11">
        <v>4614</v>
      </c>
      <c r="J60" s="11">
        <v>0</v>
      </c>
      <c r="K60" s="11">
        <f>F60-I60-J60</f>
        <v>4555</v>
      </c>
    </row>
    <row r="61" spans="1:11" s="6" customFormat="1" ht="21.6" x14ac:dyDescent="0.3">
      <c r="A61" s="10" t="s">
        <v>169</v>
      </c>
      <c r="B61" s="10" t="s">
        <v>170</v>
      </c>
      <c r="C61" s="10" t="s">
        <v>171</v>
      </c>
      <c r="D61" s="11">
        <f>D62+D63+D64</f>
        <v>15500</v>
      </c>
      <c r="E61" s="11">
        <f>E62+E63+E64</f>
        <v>15500</v>
      </c>
      <c r="F61" s="11">
        <f>G61+H61</f>
        <v>15407</v>
      </c>
      <c r="G61" s="11">
        <f>G62+G63+G64</f>
        <v>0</v>
      </c>
      <c r="H61" s="11">
        <f>H62+H63+H64</f>
        <v>15407</v>
      </c>
      <c r="I61" s="11">
        <f>I62+I63+I64</f>
        <v>15407</v>
      </c>
      <c r="J61" s="11">
        <f>J62+J63+J64</f>
        <v>0</v>
      </c>
      <c r="K61" s="11">
        <f>F61-I61-J61</f>
        <v>0</v>
      </c>
    </row>
    <row r="62" spans="1:11" s="6" customFormat="1" x14ac:dyDescent="0.3">
      <c r="A62" s="10" t="s">
        <v>172</v>
      </c>
      <c r="B62" s="10" t="s">
        <v>173</v>
      </c>
      <c r="C62" s="10" t="s">
        <v>174</v>
      </c>
      <c r="D62" s="11">
        <v>15500</v>
      </c>
      <c r="E62" s="11">
        <v>15500</v>
      </c>
      <c r="F62" s="11">
        <f>G62+H62</f>
        <v>15407</v>
      </c>
      <c r="G62" s="11">
        <v>0</v>
      </c>
      <c r="H62" s="11">
        <v>15407</v>
      </c>
      <c r="I62" s="11">
        <v>15407</v>
      </c>
      <c r="J62" s="11">
        <v>0</v>
      </c>
      <c r="K62" s="11">
        <f>F62-I62-J62</f>
        <v>0</v>
      </c>
    </row>
    <row r="63" spans="1:11" s="6" customFormat="1" ht="31.8" x14ac:dyDescent="0.3">
      <c r="A63" s="10" t="s">
        <v>175</v>
      </c>
      <c r="B63" s="10" t="s">
        <v>176</v>
      </c>
      <c r="C63" s="10" t="s">
        <v>177</v>
      </c>
      <c r="D63" s="11">
        <v>-1222400</v>
      </c>
      <c r="E63" s="11">
        <v>-1196800</v>
      </c>
      <c r="F63" s="11">
        <f>G63+H63</f>
        <v>-763718</v>
      </c>
      <c r="G63" s="11">
        <v>0</v>
      </c>
      <c r="H63" s="11">
        <v>-763718</v>
      </c>
      <c r="I63" s="11">
        <v>-763718</v>
      </c>
      <c r="J63" s="11">
        <v>0</v>
      </c>
      <c r="K63" s="11">
        <f>F63-I63-J63</f>
        <v>0</v>
      </c>
    </row>
    <row r="64" spans="1:11" s="6" customFormat="1" x14ac:dyDescent="0.3">
      <c r="A64" s="10" t="s">
        <v>178</v>
      </c>
      <c r="B64" s="10" t="s">
        <v>179</v>
      </c>
      <c r="C64" s="10" t="s">
        <v>180</v>
      </c>
      <c r="D64" s="11">
        <v>1222400</v>
      </c>
      <c r="E64" s="11">
        <v>1196800</v>
      </c>
      <c r="F64" s="11">
        <f>G64+H64</f>
        <v>763718</v>
      </c>
      <c r="G64" s="11">
        <v>0</v>
      </c>
      <c r="H64" s="11">
        <v>763718</v>
      </c>
      <c r="I64" s="11">
        <v>763718</v>
      </c>
      <c r="J64" s="11">
        <v>0</v>
      </c>
      <c r="K64" s="11">
        <f>F64-I64-J64</f>
        <v>0</v>
      </c>
    </row>
    <row r="65" spans="1:11" s="6" customFormat="1" x14ac:dyDescent="0.3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0</v>
      </c>
      <c r="F65" s="11">
        <f>G65+H65</f>
        <v>5309</v>
      </c>
      <c r="G65" s="11">
        <f>G66</f>
        <v>0</v>
      </c>
      <c r="H65" s="11">
        <f>H66</f>
        <v>5309</v>
      </c>
      <c r="I65" s="11">
        <f>I66</f>
        <v>5309</v>
      </c>
      <c r="J65" s="11">
        <f>J66</f>
        <v>0</v>
      </c>
      <c r="K65" s="11">
        <f>F65-I65-J65</f>
        <v>0</v>
      </c>
    </row>
    <row r="66" spans="1:11" s="6" customFormat="1" ht="31.8" x14ac:dyDescent="0.3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0</v>
      </c>
      <c r="F66" s="11">
        <f>G66+H66</f>
        <v>5309</v>
      </c>
      <c r="G66" s="11">
        <f>+G67</f>
        <v>0</v>
      </c>
      <c r="H66" s="11">
        <f>+H67</f>
        <v>5309</v>
      </c>
      <c r="I66" s="11">
        <f>+I67</f>
        <v>5309</v>
      </c>
      <c r="J66" s="11">
        <f>+J67</f>
        <v>0</v>
      </c>
      <c r="K66" s="11">
        <f>F66-I66-J66</f>
        <v>0</v>
      </c>
    </row>
    <row r="67" spans="1:11" s="6" customFormat="1" ht="21.6" x14ac:dyDescent="0.3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5309</v>
      </c>
      <c r="G67" s="11">
        <v>0</v>
      </c>
      <c r="H67" s="11">
        <v>5309</v>
      </c>
      <c r="I67" s="11">
        <v>5309</v>
      </c>
      <c r="J67" s="11">
        <v>0</v>
      </c>
      <c r="K67" s="11">
        <f>F67-I67-J67</f>
        <v>0</v>
      </c>
    </row>
    <row r="68" spans="1:11" s="6" customFormat="1" x14ac:dyDescent="0.3">
      <c r="A68" s="10" t="s">
        <v>190</v>
      </c>
      <c r="B68" s="10" t="s">
        <v>191</v>
      </c>
      <c r="C68" s="10" t="s">
        <v>192</v>
      </c>
      <c r="D68" s="11">
        <f>D69</f>
        <v>6113300</v>
      </c>
      <c r="E68" s="11">
        <f>E69</f>
        <v>6082300</v>
      </c>
      <c r="F68" s="11">
        <f>G68+H68</f>
        <v>715426</v>
      </c>
      <c r="G68" s="11">
        <f>G69</f>
        <v>0</v>
      </c>
      <c r="H68" s="11">
        <f>H69</f>
        <v>715426</v>
      </c>
      <c r="I68" s="11">
        <f>I69</f>
        <v>715426</v>
      </c>
      <c r="J68" s="11">
        <f>J69</f>
        <v>0</v>
      </c>
      <c r="K68" s="11">
        <f>F68-I68-J68</f>
        <v>0</v>
      </c>
    </row>
    <row r="69" spans="1:11" s="6" customFormat="1" ht="21.6" x14ac:dyDescent="0.3">
      <c r="A69" s="10" t="s">
        <v>193</v>
      </c>
      <c r="B69" s="10" t="s">
        <v>194</v>
      </c>
      <c r="C69" s="10" t="s">
        <v>195</v>
      </c>
      <c r="D69" s="11">
        <f>D70+D75</f>
        <v>6113300</v>
      </c>
      <c r="E69" s="11">
        <f>E70+E75</f>
        <v>6082300</v>
      </c>
      <c r="F69" s="11">
        <f>G69+H69</f>
        <v>715426</v>
      </c>
      <c r="G69" s="11">
        <f>G70+G75</f>
        <v>0</v>
      </c>
      <c r="H69" s="11">
        <f>H70+H75</f>
        <v>715426</v>
      </c>
      <c r="I69" s="11">
        <f>I70+I75</f>
        <v>715426</v>
      </c>
      <c r="J69" s="11">
        <f>J70+J75</f>
        <v>0</v>
      </c>
      <c r="K69" s="11">
        <f>F69-I69-J69</f>
        <v>0</v>
      </c>
    </row>
    <row r="70" spans="1:11" s="6" customFormat="1" ht="82.8" x14ac:dyDescent="0.3">
      <c r="A70" s="10" t="s">
        <v>196</v>
      </c>
      <c r="B70" s="10" t="s">
        <v>197</v>
      </c>
      <c r="C70" s="10" t="s">
        <v>198</v>
      </c>
      <c r="D70" s="11">
        <f>+D71+D72+D73+D74</f>
        <v>6095800</v>
      </c>
      <c r="E70" s="11">
        <f>+E71+E72+E73+E74</f>
        <v>6064800</v>
      </c>
      <c r="F70" s="11">
        <f>G70+H70</f>
        <v>715426</v>
      </c>
      <c r="G70" s="11">
        <f>+G71+G72+G73+G74</f>
        <v>0</v>
      </c>
      <c r="H70" s="11">
        <f>+H71+H72+H73+H74</f>
        <v>715426</v>
      </c>
      <c r="I70" s="11">
        <f>+I71+I72+I73+I74</f>
        <v>715426</v>
      </c>
      <c r="J70" s="11">
        <f>+J71+J72+J73+J74</f>
        <v>0</v>
      </c>
      <c r="K70" s="11">
        <f>F70-I70-J70</f>
        <v>0</v>
      </c>
    </row>
    <row r="71" spans="1:11" s="6" customFormat="1" x14ac:dyDescent="0.3">
      <c r="A71" s="10" t="s">
        <v>199</v>
      </c>
      <c r="B71" s="10" t="s">
        <v>200</v>
      </c>
      <c r="C71" s="10" t="s">
        <v>201</v>
      </c>
      <c r="D71" s="11">
        <v>396000</v>
      </c>
      <c r="E71" s="11">
        <v>396000</v>
      </c>
      <c r="F71" s="11">
        <f>G71+H71</f>
        <v>396000</v>
      </c>
      <c r="G71" s="11">
        <v>0</v>
      </c>
      <c r="H71" s="11">
        <v>396000</v>
      </c>
      <c r="I71" s="11">
        <v>396000</v>
      </c>
      <c r="J71" s="11">
        <v>0</v>
      </c>
      <c r="K71" s="11">
        <f>F71-I71-J71</f>
        <v>0</v>
      </c>
    </row>
    <row r="72" spans="1:11" s="6" customFormat="1" ht="21.6" x14ac:dyDescent="0.3">
      <c r="A72" s="10" t="s">
        <v>202</v>
      </c>
      <c r="B72" s="10" t="s">
        <v>203</v>
      </c>
      <c r="C72" s="10" t="s">
        <v>204</v>
      </c>
      <c r="D72" s="11">
        <v>20000</v>
      </c>
      <c r="E72" s="11">
        <v>3000</v>
      </c>
      <c r="F72" s="11">
        <f>G72+H72</f>
        <v>2492</v>
      </c>
      <c r="G72" s="11">
        <v>0</v>
      </c>
      <c r="H72" s="11">
        <v>2492</v>
      </c>
      <c r="I72" s="11">
        <v>2492</v>
      </c>
      <c r="J72" s="11">
        <v>0</v>
      </c>
      <c r="K72" s="11">
        <f>F72-I72-J72</f>
        <v>0</v>
      </c>
    </row>
    <row r="73" spans="1:11" s="6" customFormat="1" ht="21.6" x14ac:dyDescent="0.3">
      <c r="A73" s="10" t="s">
        <v>205</v>
      </c>
      <c r="B73" s="10" t="s">
        <v>206</v>
      </c>
      <c r="C73" s="10" t="s">
        <v>207</v>
      </c>
      <c r="D73" s="11">
        <v>66300</v>
      </c>
      <c r="E73" s="11">
        <v>52300</v>
      </c>
      <c r="F73" s="11">
        <f>G73+H73</f>
        <v>47277</v>
      </c>
      <c r="G73" s="11">
        <v>0</v>
      </c>
      <c r="H73" s="11">
        <v>47277</v>
      </c>
      <c r="I73" s="11">
        <v>47277</v>
      </c>
      <c r="J73" s="11">
        <v>0</v>
      </c>
      <c r="K73" s="11">
        <f>F73-I73-J73</f>
        <v>0</v>
      </c>
    </row>
    <row r="74" spans="1:11" s="6" customFormat="1" x14ac:dyDescent="0.3">
      <c r="A74" s="10" t="s">
        <v>208</v>
      </c>
      <c r="B74" s="10" t="s">
        <v>209</v>
      </c>
      <c r="C74" s="10" t="s">
        <v>210</v>
      </c>
      <c r="D74" s="11">
        <v>5613500</v>
      </c>
      <c r="E74" s="11">
        <v>5613500</v>
      </c>
      <c r="F74" s="11">
        <f>G74+H74</f>
        <v>269657</v>
      </c>
      <c r="G74" s="11">
        <v>0</v>
      </c>
      <c r="H74" s="11">
        <v>269657</v>
      </c>
      <c r="I74" s="11">
        <v>269657</v>
      </c>
      <c r="J74" s="11">
        <v>0</v>
      </c>
      <c r="K74" s="11">
        <f>F74-I74-J74</f>
        <v>0</v>
      </c>
    </row>
    <row r="75" spans="1:11" s="6" customFormat="1" ht="31.8" x14ac:dyDescent="0.3">
      <c r="A75" s="10" t="s">
        <v>211</v>
      </c>
      <c r="B75" s="10" t="s">
        <v>212</v>
      </c>
      <c r="C75" s="10" t="s">
        <v>213</v>
      </c>
      <c r="D75" s="11">
        <f>+D76</f>
        <v>17500</v>
      </c>
      <c r="E75" s="11">
        <f>+E76</f>
        <v>17500</v>
      </c>
      <c r="F75" s="11">
        <f>G75+H75</f>
        <v>0</v>
      </c>
      <c r="G75" s="11">
        <f>+G76</f>
        <v>0</v>
      </c>
      <c r="H75" s="11">
        <f>+H76</f>
        <v>0</v>
      </c>
      <c r="I75" s="11">
        <f>+I76</f>
        <v>0</v>
      </c>
      <c r="J75" s="11">
        <f>+J76</f>
        <v>0</v>
      </c>
      <c r="K75" s="11">
        <f>F75-I75-J75</f>
        <v>0</v>
      </c>
    </row>
    <row r="76" spans="1:11" s="6" customFormat="1" ht="21.6" x14ac:dyDescent="0.3">
      <c r="A76" s="10" t="s">
        <v>214</v>
      </c>
      <c r="B76" s="10" t="s">
        <v>215</v>
      </c>
      <c r="C76" s="10" t="s">
        <v>216</v>
      </c>
      <c r="D76" s="11">
        <v>17500</v>
      </c>
      <c r="E76" s="11">
        <v>17500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x14ac:dyDescent="0.3">
      <c r="A77" s="10" t="s">
        <v>217</v>
      </c>
      <c r="B77" s="10" t="s">
        <v>218</v>
      </c>
      <c r="C77" s="10" t="s">
        <v>219</v>
      </c>
      <c r="D77" s="11">
        <f>D78</f>
        <v>0</v>
      </c>
      <c r="E77" s="11">
        <f>E78</f>
        <v>0</v>
      </c>
      <c r="F77" s="11">
        <f>G77+H77</f>
        <v>100</v>
      </c>
      <c r="G77" s="11">
        <f>G78</f>
        <v>0</v>
      </c>
      <c r="H77" s="11">
        <f>H78</f>
        <v>100</v>
      </c>
      <c r="I77" s="11">
        <f>I78</f>
        <v>100</v>
      </c>
      <c r="J77" s="11">
        <f>J78</f>
        <v>0</v>
      </c>
      <c r="K77" s="11">
        <f>F77-I77-J77</f>
        <v>0</v>
      </c>
    </row>
    <row r="78" spans="1:11" s="6" customFormat="1" ht="21.6" x14ac:dyDescent="0.3">
      <c r="A78" s="10" t="s">
        <v>220</v>
      </c>
      <c r="B78" s="10" t="s">
        <v>221</v>
      </c>
      <c r="C78" s="10" t="s">
        <v>222</v>
      </c>
      <c r="D78" s="11">
        <v>0</v>
      </c>
      <c r="E78" s="11">
        <v>0</v>
      </c>
      <c r="F78" s="11">
        <f>G78+H78</f>
        <v>100</v>
      </c>
      <c r="G78" s="11">
        <v>0</v>
      </c>
      <c r="H78" s="11">
        <v>100</v>
      </c>
      <c r="I78" s="11">
        <v>100</v>
      </c>
      <c r="J78" s="11">
        <v>0</v>
      </c>
      <c r="K78" s="11">
        <f>F78-I78-J78</f>
        <v>0</v>
      </c>
    </row>
    <row r="79" spans="1:11" s="6" customFormat="1" ht="31.8" x14ac:dyDescent="0.3">
      <c r="A79" s="10" t="s">
        <v>223</v>
      </c>
      <c r="B79" s="10" t="s">
        <v>224</v>
      </c>
      <c r="C79" s="10" t="s">
        <v>225</v>
      </c>
      <c r="D79" s="11">
        <f>+D80</f>
        <v>91000</v>
      </c>
      <c r="E79" s="11">
        <f>+E80</f>
        <v>91000</v>
      </c>
      <c r="F79" s="11">
        <f>G79+H79</f>
        <v>0</v>
      </c>
      <c r="G79" s="11">
        <f>+G80</f>
        <v>0</v>
      </c>
      <c r="H79" s="11">
        <f>+H80</f>
        <v>0</v>
      </c>
      <c r="I79" s="11">
        <f>+I80</f>
        <v>0</v>
      </c>
      <c r="J79" s="11">
        <f>+J80</f>
        <v>0</v>
      </c>
      <c r="K79" s="11">
        <f>F79-I79-J79</f>
        <v>0</v>
      </c>
    </row>
    <row r="80" spans="1:11" s="6" customFormat="1" ht="21.6" x14ac:dyDescent="0.3">
      <c r="A80" s="10" t="s">
        <v>226</v>
      </c>
      <c r="B80" s="10" t="s">
        <v>227</v>
      </c>
      <c r="C80" s="10" t="s">
        <v>228</v>
      </c>
      <c r="D80" s="11">
        <f>D81</f>
        <v>91000</v>
      </c>
      <c r="E80" s="11">
        <f>E81</f>
        <v>91000</v>
      </c>
      <c r="F80" s="11">
        <f>G80+H80</f>
        <v>0</v>
      </c>
      <c r="G80" s="11">
        <f>G81</f>
        <v>0</v>
      </c>
      <c r="H80" s="11">
        <f>H81</f>
        <v>0</v>
      </c>
      <c r="I80" s="11">
        <f>I81</f>
        <v>0</v>
      </c>
      <c r="J80" s="11">
        <f>J81</f>
        <v>0</v>
      </c>
      <c r="K80" s="11">
        <f>F80-I80-J80</f>
        <v>0</v>
      </c>
    </row>
    <row r="81" spans="1:12" s="6" customFormat="1" ht="21.6" x14ac:dyDescent="0.3">
      <c r="A81" s="10" t="s">
        <v>229</v>
      </c>
      <c r="B81" s="10" t="s">
        <v>230</v>
      </c>
      <c r="C81" s="10" t="s">
        <v>231</v>
      </c>
      <c r="D81" s="11">
        <v>91000</v>
      </c>
      <c r="E81" s="11">
        <v>91000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2" s="6" customFormat="1" x14ac:dyDescent="0.3">
      <c r="A82" s="8"/>
      <c r="B82" s="8"/>
      <c r="C82" s="8"/>
      <c r="D82" s="9"/>
      <c r="E82" s="9"/>
      <c r="F82" s="9"/>
      <c r="G82" s="9"/>
      <c r="H82" s="9"/>
      <c r="I82" s="9"/>
      <c r="J82" s="9"/>
      <c r="K82" s="9"/>
    </row>
    <row r="83" spans="1:12" x14ac:dyDescent="0.3">
      <c r="A83" s="13" t="s">
        <v>232</v>
      </c>
      <c r="B83" s="13"/>
      <c r="C83" s="13"/>
      <c r="D83" s="13"/>
      <c r="E83" s="13" t="s">
        <v>234</v>
      </c>
      <c r="F83" s="13"/>
      <c r="G83" s="13"/>
      <c r="H83" s="13"/>
      <c r="I83" s="13" t="s">
        <v>235</v>
      </c>
      <c r="J83" s="13"/>
      <c r="K83" s="13"/>
      <c r="L83" s="13"/>
    </row>
    <row r="84" spans="1:12" x14ac:dyDescent="0.3">
      <c r="A84" s="3" t="s">
        <v>233</v>
      </c>
      <c r="B84" s="3"/>
      <c r="C84" s="3"/>
      <c r="D84" s="3"/>
      <c r="E84" s="3"/>
      <c r="F84" s="3"/>
      <c r="G84" s="3"/>
      <c r="H84" s="3"/>
      <c r="I84" s="3" t="s">
        <v>236</v>
      </c>
      <c r="J84" s="3"/>
      <c r="K84" s="3"/>
      <c r="L84" s="3"/>
    </row>
    <row r="165" spans="1:20" x14ac:dyDescent="0.3">
      <c r="A165" s="12"/>
      <c r="B165" s="12"/>
      <c r="C165" s="12"/>
      <c r="D165" s="12"/>
      <c r="I165" s="12"/>
      <c r="J165" s="12"/>
      <c r="K165" s="12"/>
      <c r="L165" s="12"/>
      <c r="Q165" s="12"/>
      <c r="R165" s="12"/>
      <c r="S165" s="12"/>
      <c r="T165" s="12"/>
    </row>
  </sheetData>
  <mergeCells count="22">
    <mergeCell ref="A83:D83"/>
    <mergeCell ref="A84:D84"/>
    <mergeCell ref="E83:H83"/>
    <mergeCell ref="E84:H84"/>
    <mergeCell ref="I83:L83"/>
    <mergeCell ref="I84:L8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6B75-99EE-4AE9-9135-17A475301EC9}">
  <dimension ref="A1:T14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237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238</v>
      </c>
      <c r="C11" s="10" t="s">
        <v>21</v>
      </c>
      <c r="D11" s="11">
        <f>D12+D63+D69</f>
        <v>3021800</v>
      </c>
      <c r="E11" s="11">
        <f>E12+E63+E69</f>
        <v>2602400</v>
      </c>
      <c r="F11" s="11">
        <f>G11+H11</f>
        <v>4256859</v>
      </c>
      <c r="G11" s="11">
        <f>G12+G63+G69</f>
        <v>1825898</v>
      </c>
      <c r="H11" s="11">
        <f>H12+H63+H69</f>
        <v>2430961</v>
      </c>
      <c r="I11" s="11">
        <f>I12+I63+I69</f>
        <v>2248825</v>
      </c>
      <c r="J11" s="11">
        <f>J12+J63+J69</f>
        <v>0</v>
      </c>
      <c r="K11" s="11">
        <f>F11-I11-J11</f>
        <v>2008034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D13+D47</f>
        <v>2539500</v>
      </c>
      <c r="E12" s="11">
        <f>E13+E47</f>
        <v>2151100</v>
      </c>
      <c r="F12" s="11">
        <f>G12+H12</f>
        <v>3810990</v>
      </c>
      <c r="G12" s="11">
        <f>G13+G47</f>
        <v>1825898</v>
      </c>
      <c r="H12" s="11">
        <f>H13+H47</f>
        <v>1985092</v>
      </c>
      <c r="I12" s="11">
        <f>I13+I47</f>
        <v>1802956</v>
      </c>
      <c r="J12" s="11">
        <f>J13+J47</f>
        <v>0</v>
      </c>
      <c r="K12" s="11">
        <f>F12-I12-J12</f>
        <v>2008034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D14+D22+D33+D44</f>
        <v>3621000</v>
      </c>
      <c r="E13" s="11">
        <f>E14+E22+E33+E44</f>
        <v>3208000</v>
      </c>
      <c r="F13" s="11">
        <f>G13+H13</f>
        <v>3068946</v>
      </c>
      <c r="G13" s="11">
        <f>G14+G22+G33+G44</f>
        <v>434334</v>
      </c>
      <c r="H13" s="11">
        <f>H14+H22+H33+H44</f>
        <v>2634612</v>
      </c>
      <c r="I13" s="11">
        <f>I14+I22+I33+I44</f>
        <v>2511681</v>
      </c>
      <c r="J13" s="11">
        <f>J14+J22+J33+J44</f>
        <v>0</v>
      </c>
      <c r="K13" s="11">
        <f>F13-I13-J13</f>
        <v>557265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1082000</v>
      </c>
      <c r="E14" s="11">
        <f>+E15</f>
        <v>1082000</v>
      </c>
      <c r="F14" s="11">
        <f>G14+H14</f>
        <v>770124</v>
      </c>
      <c r="G14" s="11">
        <f>+G15</f>
        <v>0</v>
      </c>
      <c r="H14" s="11">
        <f>+H15</f>
        <v>770124</v>
      </c>
      <c r="I14" s="11">
        <f>+I15</f>
        <v>770124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239</v>
      </c>
      <c r="B15" s="10" t="s">
        <v>35</v>
      </c>
      <c r="C15" s="10" t="s">
        <v>36</v>
      </c>
      <c r="D15" s="11">
        <f>D16+D18</f>
        <v>1082000</v>
      </c>
      <c r="E15" s="11">
        <f>E16+E18</f>
        <v>1082000</v>
      </c>
      <c r="F15" s="11">
        <f>G15+H15</f>
        <v>770124</v>
      </c>
      <c r="G15" s="11">
        <f>G16+G18</f>
        <v>0</v>
      </c>
      <c r="H15" s="11">
        <f>H16+H18</f>
        <v>770124</v>
      </c>
      <c r="I15" s="11">
        <f>I16+I18</f>
        <v>770124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2000</v>
      </c>
      <c r="F16" s="11">
        <f>G16+H16</f>
        <v>645</v>
      </c>
      <c r="G16" s="11">
        <f>+G17</f>
        <v>0</v>
      </c>
      <c r="H16" s="11">
        <f>+H17</f>
        <v>645</v>
      </c>
      <c r="I16" s="11">
        <f>+I17</f>
        <v>645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240</v>
      </c>
      <c r="B17" s="10" t="s">
        <v>41</v>
      </c>
      <c r="C17" s="10" t="s">
        <v>42</v>
      </c>
      <c r="D17" s="11">
        <v>2000</v>
      </c>
      <c r="E17" s="11">
        <v>2000</v>
      </c>
      <c r="F17" s="11">
        <f>G17+H17</f>
        <v>645</v>
      </c>
      <c r="G17" s="11">
        <v>0</v>
      </c>
      <c r="H17" s="11">
        <v>645</v>
      </c>
      <c r="I17" s="11">
        <v>645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1080000</v>
      </c>
      <c r="E18" s="11">
        <f>E19+E20+E21</f>
        <v>1080000</v>
      </c>
      <c r="F18" s="11">
        <f>G18+H18</f>
        <v>769479</v>
      </c>
      <c r="G18" s="11">
        <f>G19+G20+G21</f>
        <v>0</v>
      </c>
      <c r="H18" s="11">
        <f>H19+H20+H21</f>
        <v>769479</v>
      </c>
      <c r="I18" s="11">
        <f>I19+I20+I21</f>
        <v>769479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140000</v>
      </c>
      <c r="E19" s="11">
        <v>140000</v>
      </c>
      <c r="F19" s="11">
        <f>G19+H19</f>
        <v>109671</v>
      </c>
      <c r="G19" s="11">
        <v>0</v>
      </c>
      <c r="H19" s="11">
        <v>109671</v>
      </c>
      <c r="I19" s="11">
        <v>109671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140000</v>
      </c>
      <c r="E20" s="11">
        <v>140000</v>
      </c>
      <c r="F20" s="11">
        <f>G20+H20</f>
        <v>105236</v>
      </c>
      <c r="G20" s="11">
        <v>0</v>
      </c>
      <c r="H20" s="11">
        <v>105236</v>
      </c>
      <c r="I20" s="11">
        <v>105236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800000</v>
      </c>
      <c r="E21" s="11">
        <v>800000</v>
      </c>
      <c r="F21" s="11">
        <f>G21+H21</f>
        <v>554572</v>
      </c>
      <c r="G21" s="11">
        <v>0</v>
      </c>
      <c r="H21" s="11">
        <v>554572</v>
      </c>
      <c r="I21" s="11">
        <v>554572</v>
      </c>
      <c r="J21" s="11">
        <v>0</v>
      </c>
      <c r="K21" s="11">
        <f>F21-I21-J21</f>
        <v>0</v>
      </c>
    </row>
    <row r="22" spans="1:11" s="6" customFormat="1" x14ac:dyDescent="0.3">
      <c r="A22" s="10" t="s">
        <v>241</v>
      </c>
      <c r="B22" s="10" t="s">
        <v>56</v>
      </c>
      <c r="C22" s="10" t="s">
        <v>57</v>
      </c>
      <c r="D22" s="11">
        <f>D23</f>
        <v>142000</v>
      </c>
      <c r="E22" s="11">
        <f>E23</f>
        <v>142000</v>
      </c>
      <c r="F22" s="11">
        <f>G22+H22</f>
        <v>409958</v>
      </c>
      <c r="G22" s="11">
        <f>G23</f>
        <v>313900</v>
      </c>
      <c r="H22" s="11">
        <f>H23</f>
        <v>96058</v>
      </c>
      <c r="I22" s="11">
        <f>I23</f>
        <v>55386</v>
      </c>
      <c r="J22" s="11">
        <f>J23</f>
        <v>0</v>
      </c>
      <c r="K22" s="11">
        <f>F22-I22-J22</f>
        <v>354572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D24+D27+D31+D32</f>
        <v>142000</v>
      </c>
      <c r="E23" s="11">
        <f>E24+E27+E31+E32</f>
        <v>142000</v>
      </c>
      <c r="F23" s="11">
        <f>G23+H23</f>
        <v>409958</v>
      </c>
      <c r="G23" s="11">
        <f>G24+G27+G31+G32</f>
        <v>313900</v>
      </c>
      <c r="H23" s="11">
        <f>H24+H27+H31+H32</f>
        <v>96058</v>
      </c>
      <c r="I23" s="11">
        <f>I24+I27+I31+I32</f>
        <v>55386</v>
      </c>
      <c r="J23" s="11">
        <f>J24+J27+J31+J32</f>
        <v>0</v>
      </c>
      <c r="K23" s="11">
        <f>F23-I23-J23</f>
        <v>354572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35000</v>
      </c>
      <c r="E24" s="11">
        <f>E25+E26</f>
        <v>35000</v>
      </c>
      <c r="F24" s="11">
        <f>G24+H24</f>
        <v>44429</v>
      </c>
      <c r="G24" s="11">
        <f>G25+G26</f>
        <v>29419</v>
      </c>
      <c r="H24" s="11">
        <f>H25+H26</f>
        <v>15010</v>
      </c>
      <c r="I24" s="11">
        <f>I25+I26</f>
        <v>9621</v>
      </c>
      <c r="J24" s="11">
        <f>J25+J26</f>
        <v>0</v>
      </c>
      <c r="K24" s="11">
        <f>F24-I24-J24</f>
        <v>34808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32000</v>
      </c>
      <c r="E25" s="11">
        <v>32000</v>
      </c>
      <c r="F25" s="11">
        <f>G25+H25</f>
        <v>43866</v>
      </c>
      <c r="G25" s="11">
        <v>29419</v>
      </c>
      <c r="H25" s="11">
        <v>14447</v>
      </c>
      <c r="I25" s="11">
        <v>9213</v>
      </c>
      <c r="J25" s="11">
        <v>0</v>
      </c>
      <c r="K25" s="11">
        <f>F25-I25-J25</f>
        <v>34653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3000</v>
      </c>
      <c r="E26" s="11">
        <v>3000</v>
      </c>
      <c r="F26" s="11">
        <f>G26+H26</f>
        <v>563</v>
      </c>
      <c r="G26" s="11">
        <v>0</v>
      </c>
      <c r="H26" s="11">
        <v>563</v>
      </c>
      <c r="I26" s="11">
        <v>408</v>
      </c>
      <c r="J26" s="11">
        <v>0</v>
      </c>
      <c r="K26" s="11">
        <f>F26-I26-J26</f>
        <v>155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100000</v>
      </c>
      <c r="E27" s="11">
        <f>E28+E29+E30</f>
        <v>100000</v>
      </c>
      <c r="F27" s="11">
        <f>G27+H27</f>
        <v>351554</v>
      </c>
      <c r="G27" s="11">
        <f>G28+G29+G30</f>
        <v>276132</v>
      </c>
      <c r="H27" s="11">
        <f>H28+H29+H30</f>
        <v>75422</v>
      </c>
      <c r="I27" s="11">
        <f>I28+I29+I30</f>
        <v>41323</v>
      </c>
      <c r="J27" s="11">
        <f>J28+J29+J30</f>
        <v>0</v>
      </c>
      <c r="K27" s="11">
        <f>F27-I27-J27</f>
        <v>310231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39000</v>
      </c>
      <c r="E28" s="11">
        <v>39000</v>
      </c>
      <c r="F28" s="11">
        <f>G28+H28</f>
        <v>131162</v>
      </c>
      <c r="G28" s="11">
        <v>102975</v>
      </c>
      <c r="H28" s="11">
        <v>28187</v>
      </c>
      <c r="I28" s="11">
        <v>16029</v>
      </c>
      <c r="J28" s="11">
        <v>0</v>
      </c>
      <c r="K28" s="11">
        <f>F28-I28-J28</f>
        <v>115133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1000</v>
      </c>
      <c r="E29" s="11">
        <v>1000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60000</v>
      </c>
      <c r="E30" s="11">
        <v>60000</v>
      </c>
      <c r="F30" s="11">
        <f>G30+H30</f>
        <v>220392</v>
      </c>
      <c r="G30" s="11">
        <v>173157</v>
      </c>
      <c r="H30" s="11">
        <v>47235</v>
      </c>
      <c r="I30" s="11">
        <v>25294</v>
      </c>
      <c r="J30" s="11">
        <v>0</v>
      </c>
      <c r="K30" s="11">
        <f>F30-I30-J30</f>
        <v>195098</v>
      </c>
    </row>
    <row r="31" spans="1:11" s="6" customFormat="1" x14ac:dyDescent="0.3">
      <c r="A31" s="10" t="s">
        <v>79</v>
      </c>
      <c r="B31" s="10" t="s">
        <v>83</v>
      </c>
      <c r="C31" s="10" t="s">
        <v>84</v>
      </c>
      <c r="D31" s="11">
        <v>2000</v>
      </c>
      <c r="E31" s="11">
        <v>2000</v>
      </c>
      <c r="F31" s="11">
        <f>G31+H31</f>
        <v>2119</v>
      </c>
      <c r="G31" s="11">
        <v>0</v>
      </c>
      <c r="H31" s="11">
        <v>2119</v>
      </c>
      <c r="I31" s="11">
        <v>2119</v>
      </c>
      <c r="J31" s="11">
        <v>0</v>
      </c>
      <c r="K31" s="11">
        <f>F31-I31-J31</f>
        <v>0</v>
      </c>
    </row>
    <row r="32" spans="1:11" s="6" customFormat="1" x14ac:dyDescent="0.3">
      <c r="A32" s="10" t="s">
        <v>82</v>
      </c>
      <c r="B32" s="10" t="s">
        <v>86</v>
      </c>
      <c r="C32" s="10" t="s">
        <v>87</v>
      </c>
      <c r="D32" s="11">
        <v>5000</v>
      </c>
      <c r="E32" s="11">
        <v>5000</v>
      </c>
      <c r="F32" s="11">
        <f>G32+H32</f>
        <v>11856</v>
      </c>
      <c r="G32" s="11">
        <v>8349</v>
      </c>
      <c r="H32" s="11">
        <v>3507</v>
      </c>
      <c r="I32" s="11">
        <v>2323</v>
      </c>
      <c r="J32" s="11">
        <v>0</v>
      </c>
      <c r="K32" s="11">
        <f>F32-I32-J32</f>
        <v>9533</v>
      </c>
    </row>
    <row r="33" spans="1:11" s="6" customFormat="1" ht="21.6" x14ac:dyDescent="0.3">
      <c r="A33" s="10" t="s">
        <v>85</v>
      </c>
      <c r="B33" s="10" t="s">
        <v>89</v>
      </c>
      <c r="C33" s="10" t="s">
        <v>90</v>
      </c>
      <c r="D33" s="11">
        <f>D34+D38</f>
        <v>2367000</v>
      </c>
      <c r="E33" s="11">
        <f>E34+E38</f>
        <v>1954000</v>
      </c>
      <c r="F33" s="11">
        <f>G33+H33</f>
        <v>1773816</v>
      </c>
      <c r="G33" s="11">
        <f>G34+G38</f>
        <v>79056</v>
      </c>
      <c r="H33" s="11">
        <f>H34+H38</f>
        <v>1694760</v>
      </c>
      <c r="I33" s="11">
        <f>I34+I38</f>
        <v>1667113</v>
      </c>
      <c r="J33" s="11">
        <f>J34+J38</f>
        <v>0</v>
      </c>
      <c r="K33" s="11">
        <f>F33-I33-J33</f>
        <v>106703</v>
      </c>
    </row>
    <row r="34" spans="1:11" s="6" customFormat="1" ht="21.6" x14ac:dyDescent="0.3">
      <c r="A34" s="10" t="s">
        <v>88</v>
      </c>
      <c r="B34" s="10" t="s">
        <v>92</v>
      </c>
      <c r="C34" s="10" t="s">
        <v>93</v>
      </c>
      <c r="D34" s="11">
        <f>+D35+D36+D37</f>
        <v>2280000</v>
      </c>
      <c r="E34" s="11">
        <f>+E35+E36+E37</f>
        <v>1867000</v>
      </c>
      <c r="F34" s="11">
        <f>G34+H34</f>
        <v>1605613</v>
      </c>
      <c r="G34" s="11">
        <f>+G35+G36+G37</f>
        <v>0</v>
      </c>
      <c r="H34" s="11">
        <f>+H35+H36+H37</f>
        <v>1605613</v>
      </c>
      <c r="I34" s="11">
        <f>+I35+I36+I37</f>
        <v>1605613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242</v>
      </c>
      <c r="B35" s="10" t="s">
        <v>95</v>
      </c>
      <c r="C35" s="10" t="s">
        <v>96</v>
      </c>
      <c r="D35" s="11">
        <v>601000</v>
      </c>
      <c r="E35" s="11">
        <v>481000</v>
      </c>
      <c r="F35" s="11">
        <f>G35+H35</f>
        <v>469613</v>
      </c>
      <c r="G35" s="11">
        <v>0</v>
      </c>
      <c r="H35" s="11">
        <v>469613</v>
      </c>
      <c r="I35" s="11">
        <v>469613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243</v>
      </c>
      <c r="B36" s="10" t="s">
        <v>98</v>
      </c>
      <c r="C36" s="10" t="s">
        <v>99</v>
      </c>
      <c r="D36" s="11">
        <v>30000</v>
      </c>
      <c r="E36" s="11">
        <v>22000</v>
      </c>
      <c r="F36" s="11">
        <f>G36+H36</f>
        <v>22000</v>
      </c>
      <c r="G36" s="11">
        <v>0</v>
      </c>
      <c r="H36" s="11">
        <v>22000</v>
      </c>
      <c r="I36" s="11">
        <v>22000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101</v>
      </c>
      <c r="C37" s="10" t="s">
        <v>102</v>
      </c>
      <c r="D37" s="11">
        <v>1649000</v>
      </c>
      <c r="E37" s="11">
        <v>1364000</v>
      </c>
      <c r="F37" s="11">
        <f>G37+H37</f>
        <v>1114000</v>
      </c>
      <c r="G37" s="11">
        <v>0</v>
      </c>
      <c r="H37" s="11">
        <v>1114000</v>
      </c>
      <c r="I37" s="11">
        <v>1114000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244</v>
      </c>
      <c r="B38" s="10" t="s">
        <v>104</v>
      </c>
      <c r="C38" s="10" t="s">
        <v>105</v>
      </c>
      <c r="D38" s="11">
        <f>D39+D42+D43</f>
        <v>87000</v>
      </c>
      <c r="E38" s="11">
        <f>E39+E42+E43</f>
        <v>87000</v>
      </c>
      <c r="F38" s="11">
        <f>G38+H38</f>
        <v>168203</v>
      </c>
      <c r="G38" s="11">
        <f>G39+G42+G43</f>
        <v>79056</v>
      </c>
      <c r="H38" s="11">
        <f>H39+H42+H43</f>
        <v>89147</v>
      </c>
      <c r="I38" s="11">
        <f>I39+I42+I43</f>
        <v>61500</v>
      </c>
      <c r="J38" s="11">
        <f>J39+J42+J43</f>
        <v>0</v>
      </c>
      <c r="K38" s="11">
        <f>F38-I38-J38</f>
        <v>106703</v>
      </c>
    </row>
    <row r="39" spans="1:11" s="6" customFormat="1" ht="21.6" x14ac:dyDescent="0.3">
      <c r="A39" s="10" t="s">
        <v>245</v>
      </c>
      <c r="B39" s="10" t="s">
        <v>107</v>
      </c>
      <c r="C39" s="10" t="s">
        <v>108</v>
      </c>
      <c r="D39" s="11">
        <f>D40+D41</f>
        <v>37000</v>
      </c>
      <c r="E39" s="11">
        <f>E40+E41</f>
        <v>37000</v>
      </c>
      <c r="F39" s="11">
        <f>G39+H39</f>
        <v>128729</v>
      </c>
      <c r="G39" s="11">
        <f>G40+G41</f>
        <v>73661</v>
      </c>
      <c r="H39" s="11">
        <f>H40+H41</f>
        <v>55068</v>
      </c>
      <c r="I39" s="11">
        <f>I40+I41</f>
        <v>26686</v>
      </c>
      <c r="J39" s="11">
        <f>J40+J41</f>
        <v>0</v>
      </c>
      <c r="K39" s="11">
        <f>F39-I39-J39</f>
        <v>102043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35000</v>
      </c>
      <c r="E40" s="11">
        <v>35000</v>
      </c>
      <c r="F40" s="11">
        <f>G40+H40</f>
        <v>127792</v>
      </c>
      <c r="G40" s="11">
        <v>73555</v>
      </c>
      <c r="H40" s="11">
        <v>54237</v>
      </c>
      <c r="I40" s="11">
        <v>25749</v>
      </c>
      <c r="J40" s="11">
        <v>0</v>
      </c>
      <c r="K40" s="11">
        <f>F40-I40-J40</f>
        <v>102043</v>
      </c>
    </row>
    <row r="41" spans="1:11" s="6" customFormat="1" ht="21.6" x14ac:dyDescent="0.3">
      <c r="A41" s="10" t="s">
        <v>106</v>
      </c>
      <c r="B41" s="10" t="s">
        <v>113</v>
      </c>
      <c r="C41" s="10" t="s">
        <v>114</v>
      </c>
      <c r="D41" s="11">
        <v>2000</v>
      </c>
      <c r="E41" s="11">
        <v>2000</v>
      </c>
      <c r="F41" s="11">
        <f>G41+H41</f>
        <v>937</v>
      </c>
      <c r="G41" s="11">
        <v>106</v>
      </c>
      <c r="H41" s="11">
        <v>831</v>
      </c>
      <c r="I41" s="11">
        <v>937</v>
      </c>
      <c r="J41" s="11">
        <v>0</v>
      </c>
      <c r="K41" s="11">
        <f>F41-I41-J41</f>
        <v>0</v>
      </c>
    </row>
    <row r="42" spans="1:11" s="6" customFormat="1" ht="21.6" x14ac:dyDescent="0.3">
      <c r="A42" s="10" t="s">
        <v>109</v>
      </c>
      <c r="B42" s="10" t="s">
        <v>116</v>
      </c>
      <c r="C42" s="10" t="s">
        <v>117</v>
      </c>
      <c r="D42" s="11">
        <v>5000</v>
      </c>
      <c r="E42" s="11">
        <v>5000</v>
      </c>
      <c r="F42" s="11">
        <f>G42+H42</f>
        <v>3044</v>
      </c>
      <c r="G42" s="11">
        <v>0</v>
      </c>
      <c r="H42" s="11">
        <v>3044</v>
      </c>
      <c r="I42" s="11">
        <v>3044</v>
      </c>
      <c r="J42" s="11">
        <v>0</v>
      </c>
      <c r="K42" s="11">
        <f>F42-I42-J42</f>
        <v>0</v>
      </c>
    </row>
    <row r="43" spans="1:11" s="6" customFormat="1" ht="21.6" x14ac:dyDescent="0.3">
      <c r="A43" s="10" t="s">
        <v>112</v>
      </c>
      <c r="B43" s="10" t="s">
        <v>119</v>
      </c>
      <c r="C43" s="10" t="s">
        <v>120</v>
      </c>
      <c r="D43" s="11">
        <v>45000</v>
      </c>
      <c r="E43" s="11">
        <v>45000</v>
      </c>
      <c r="F43" s="11">
        <f>G43+H43</f>
        <v>36430</v>
      </c>
      <c r="G43" s="11">
        <v>5395</v>
      </c>
      <c r="H43" s="11">
        <v>31035</v>
      </c>
      <c r="I43" s="11">
        <v>31770</v>
      </c>
      <c r="J43" s="11">
        <v>0</v>
      </c>
      <c r="K43" s="11">
        <f>F43-I43-J43</f>
        <v>4660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</f>
        <v>30000</v>
      </c>
      <c r="E44" s="11">
        <f>E45</f>
        <v>30000</v>
      </c>
      <c r="F44" s="11">
        <f>G44+H44</f>
        <v>115048</v>
      </c>
      <c r="G44" s="11">
        <f>G45</f>
        <v>41378</v>
      </c>
      <c r="H44" s="11">
        <f>H45</f>
        <v>73670</v>
      </c>
      <c r="I44" s="11">
        <f>I45</f>
        <v>19058</v>
      </c>
      <c r="J44" s="11">
        <f>J45</f>
        <v>0</v>
      </c>
      <c r="K44" s="11">
        <f>F44-I44-J44</f>
        <v>95990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</f>
        <v>30000</v>
      </c>
      <c r="E45" s="11">
        <f>E46</f>
        <v>30000</v>
      </c>
      <c r="F45" s="11">
        <f>G45+H45</f>
        <v>115048</v>
      </c>
      <c r="G45" s="11">
        <f>G46</f>
        <v>41378</v>
      </c>
      <c r="H45" s="11">
        <f>H46</f>
        <v>73670</v>
      </c>
      <c r="I45" s="11">
        <f>I46</f>
        <v>19058</v>
      </c>
      <c r="J45" s="11">
        <f>J46</f>
        <v>0</v>
      </c>
      <c r="K45" s="11">
        <f>F45-I45-J45</f>
        <v>95990</v>
      </c>
    </row>
    <row r="46" spans="1:11" s="6" customFormat="1" x14ac:dyDescent="0.3">
      <c r="A46" s="10" t="s">
        <v>121</v>
      </c>
      <c r="B46" s="10" t="s">
        <v>128</v>
      </c>
      <c r="C46" s="10" t="s">
        <v>129</v>
      </c>
      <c r="D46" s="11">
        <v>30000</v>
      </c>
      <c r="E46" s="11">
        <v>30000</v>
      </c>
      <c r="F46" s="11">
        <f>G46+H46</f>
        <v>115048</v>
      </c>
      <c r="G46" s="11">
        <v>41378</v>
      </c>
      <c r="H46" s="11">
        <v>73670</v>
      </c>
      <c r="I46" s="11">
        <v>19058</v>
      </c>
      <c r="J46" s="11">
        <v>0</v>
      </c>
      <c r="K46" s="11">
        <f>F46-I46-J46</f>
        <v>95990</v>
      </c>
    </row>
    <row r="47" spans="1:11" s="6" customFormat="1" x14ac:dyDescent="0.3">
      <c r="A47" s="10" t="s">
        <v>124</v>
      </c>
      <c r="B47" s="10" t="s">
        <v>131</v>
      </c>
      <c r="C47" s="10" t="s">
        <v>132</v>
      </c>
      <c r="D47" s="11">
        <f>D48+D54</f>
        <v>-1081500</v>
      </c>
      <c r="E47" s="11">
        <f>E48+E54</f>
        <v>-1056900</v>
      </c>
      <c r="F47" s="11">
        <f>G47+H47</f>
        <v>742044</v>
      </c>
      <c r="G47" s="11">
        <f>G48+G54</f>
        <v>1391564</v>
      </c>
      <c r="H47" s="11">
        <f>H48+H54</f>
        <v>-649520</v>
      </c>
      <c r="I47" s="11">
        <f>I48+I54</f>
        <v>-708725</v>
      </c>
      <c r="J47" s="11">
        <f>J48+J54</f>
        <v>0</v>
      </c>
      <c r="K47" s="11">
        <f>F47-I47-J47</f>
        <v>1450769</v>
      </c>
    </row>
    <row r="48" spans="1:11" s="6" customFormat="1" x14ac:dyDescent="0.3">
      <c r="A48" s="10" t="s">
        <v>127</v>
      </c>
      <c r="B48" s="10" t="s">
        <v>134</v>
      </c>
      <c r="C48" s="10" t="s">
        <v>135</v>
      </c>
      <c r="D48" s="11">
        <f>D49+D52</f>
        <v>36500</v>
      </c>
      <c r="E48" s="11">
        <f>E49+E52</f>
        <v>36500</v>
      </c>
      <c r="F48" s="11">
        <f>G48+H48</f>
        <v>54930</v>
      </c>
      <c r="G48" s="11">
        <f>G49+G52</f>
        <v>27782</v>
      </c>
      <c r="H48" s="11">
        <f>H49+H52</f>
        <v>27148</v>
      </c>
      <c r="I48" s="11">
        <f>I49+I52</f>
        <v>11634</v>
      </c>
      <c r="J48" s="11">
        <f>J49+J52</f>
        <v>0</v>
      </c>
      <c r="K48" s="11">
        <f>F48-I48-J48</f>
        <v>43296</v>
      </c>
    </row>
    <row r="49" spans="1:11" s="6" customFormat="1" ht="21.6" x14ac:dyDescent="0.3">
      <c r="A49" s="10" t="s">
        <v>130</v>
      </c>
      <c r="B49" s="10" t="s">
        <v>137</v>
      </c>
      <c r="C49" s="10" t="s">
        <v>138</v>
      </c>
      <c r="D49" s="11">
        <f>+D50</f>
        <v>35000</v>
      </c>
      <c r="E49" s="11">
        <f>+E50</f>
        <v>35000</v>
      </c>
      <c r="F49" s="11">
        <f>G49+H49</f>
        <v>53442</v>
      </c>
      <c r="G49" s="11">
        <f>+G50</f>
        <v>27782</v>
      </c>
      <c r="H49" s="11">
        <f>+H50</f>
        <v>25660</v>
      </c>
      <c r="I49" s="11">
        <f>+I50</f>
        <v>10146</v>
      </c>
      <c r="J49" s="11">
        <f>+J50</f>
        <v>0</v>
      </c>
      <c r="K49" s="11">
        <f>F49-I49-J49</f>
        <v>43296</v>
      </c>
    </row>
    <row r="50" spans="1:11" s="6" customFormat="1" x14ac:dyDescent="0.3">
      <c r="A50" s="10" t="s">
        <v>246</v>
      </c>
      <c r="B50" s="10" t="s">
        <v>140</v>
      </c>
      <c r="C50" s="10" t="s">
        <v>141</v>
      </c>
      <c r="D50" s="11">
        <f>D51</f>
        <v>35000</v>
      </c>
      <c r="E50" s="11">
        <f>E51</f>
        <v>35000</v>
      </c>
      <c r="F50" s="11">
        <f>G50+H50</f>
        <v>53442</v>
      </c>
      <c r="G50" s="11">
        <f>G51</f>
        <v>27782</v>
      </c>
      <c r="H50" s="11">
        <f>H51</f>
        <v>25660</v>
      </c>
      <c r="I50" s="11">
        <f>I51</f>
        <v>10146</v>
      </c>
      <c r="J50" s="11">
        <f>J51</f>
        <v>0</v>
      </c>
      <c r="K50" s="11">
        <f>F50-I50-J50</f>
        <v>43296</v>
      </c>
    </row>
    <row r="51" spans="1:11" s="6" customFormat="1" ht="21.6" x14ac:dyDescent="0.3">
      <c r="A51" s="10" t="s">
        <v>247</v>
      </c>
      <c r="B51" s="10" t="s">
        <v>143</v>
      </c>
      <c r="C51" s="10" t="s">
        <v>144</v>
      </c>
      <c r="D51" s="11">
        <v>35000</v>
      </c>
      <c r="E51" s="11">
        <v>35000</v>
      </c>
      <c r="F51" s="11">
        <f>G51+H51</f>
        <v>53442</v>
      </c>
      <c r="G51" s="11">
        <v>27782</v>
      </c>
      <c r="H51" s="11">
        <v>25660</v>
      </c>
      <c r="I51" s="11">
        <v>10146</v>
      </c>
      <c r="J51" s="11">
        <v>0</v>
      </c>
      <c r="K51" s="11">
        <f>F51-I51-J51</f>
        <v>43296</v>
      </c>
    </row>
    <row r="52" spans="1:11" s="6" customFormat="1" x14ac:dyDescent="0.3">
      <c r="A52" s="10" t="s">
        <v>248</v>
      </c>
      <c r="B52" s="10" t="s">
        <v>146</v>
      </c>
      <c r="C52" s="10" t="s">
        <v>147</v>
      </c>
      <c r="D52" s="11">
        <f>D53</f>
        <v>1500</v>
      </c>
      <c r="E52" s="11">
        <f>E53</f>
        <v>1500</v>
      </c>
      <c r="F52" s="11">
        <f>G52+H52</f>
        <v>1488</v>
      </c>
      <c r="G52" s="11">
        <f>G53</f>
        <v>0</v>
      </c>
      <c r="H52" s="11">
        <f>H53</f>
        <v>1488</v>
      </c>
      <c r="I52" s="11">
        <f>I53</f>
        <v>1488</v>
      </c>
      <c r="J52" s="11">
        <f>J53</f>
        <v>0</v>
      </c>
      <c r="K52" s="11">
        <f>F52-I52-J52</f>
        <v>0</v>
      </c>
    </row>
    <row r="53" spans="1:11" s="6" customFormat="1" x14ac:dyDescent="0.3">
      <c r="A53" s="10" t="s">
        <v>249</v>
      </c>
      <c r="B53" s="10" t="s">
        <v>149</v>
      </c>
      <c r="C53" s="10" t="s">
        <v>150</v>
      </c>
      <c r="D53" s="11">
        <v>1500</v>
      </c>
      <c r="E53" s="11">
        <v>1500</v>
      </c>
      <c r="F53" s="11">
        <f>G53+H53</f>
        <v>1488</v>
      </c>
      <c r="G53" s="11">
        <v>0</v>
      </c>
      <c r="H53" s="11">
        <v>1488</v>
      </c>
      <c r="I53" s="11">
        <v>1488</v>
      </c>
      <c r="J53" s="11">
        <v>0</v>
      </c>
      <c r="K53" s="11">
        <f>F53-I53-J53</f>
        <v>0</v>
      </c>
    </row>
    <row r="54" spans="1:11" s="6" customFormat="1" ht="21.6" x14ac:dyDescent="0.3">
      <c r="A54" s="10" t="s">
        <v>145</v>
      </c>
      <c r="B54" s="10" t="s">
        <v>152</v>
      </c>
      <c r="C54" s="10" t="s">
        <v>153</v>
      </c>
      <c r="D54" s="11">
        <f>+D55+D58+D60</f>
        <v>-1118000</v>
      </c>
      <c r="E54" s="11">
        <f>+E55+E58+E60</f>
        <v>-1093400</v>
      </c>
      <c r="F54" s="11">
        <f>G54+H54</f>
        <v>687114</v>
      </c>
      <c r="G54" s="11">
        <f>+G55+G58+G60</f>
        <v>1363782</v>
      </c>
      <c r="H54" s="11">
        <f>+H55+H58+H60</f>
        <v>-676668</v>
      </c>
      <c r="I54" s="11">
        <f>+I55+I58+I60</f>
        <v>-720359</v>
      </c>
      <c r="J54" s="11">
        <f>+J55+J58+J60</f>
        <v>0</v>
      </c>
      <c r="K54" s="11">
        <f>F54-I54-J54</f>
        <v>1407473</v>
      </c>
    </row>
    <row r="55" spans="1:11" s="6" customFormat="1" ht="21.6" x14ac:dyDescent="0.3">
      <c r="A55" s="10" t="s">
        <v>250</v>
      </c>
      <c r="B55" s="10" t="s">
        <v>155</v>
      </c>
      <c r="C55" s="10" t="s">
        <v>156</v>
      </c>
      <c r="D55" s="11">
        <f>D56</f>
        <v>83900</v>
      </c>
      <c r="E55" s="11">
        <f>E56</f>
        <v>83900</v>
      </c>
      <c r="F55" s="11">
        <f>G55+H55</f>
        <v>1426256</v>
      </c>
      <c r="G55" s="11">
        <f>G56</f>
        <v>1359227</v>
      </c>
      <c r="H55" s="11">
        <f>H56</f>
        <v>67029</v>
      </c>
      <c r="I55" s="11">
        <f>I56</f>
        <v>23338</v>
      </c>
      <c r="J55" s="11">
        <f>J56</f>
        <v>0</v>
      </c>
      <c r="K55" s="11">
        <f>F55-I55-J55</f>
        <v>1402918</v>
      </c>
    </row>
    <row r="56" spans="1:11" s="6" customFormat="1" ht="21.6" x14ac:dyDescent="0.3">
      <c r="A56" s="10" t="s">
        <v>251</v>
      </c>
      <c r="B56" s="10" t="s">
        <v>158</v>
      </c>
      <c r="C56" s="10" t="s">
        <v>159</v>
      </c>
      <c r="D56" s="11">
        <f>D57</f>
        <v>83900</v>
      </c>
      <c r="E56" s="11">
        <f>E57</f>
        <v>83900</v>
      </c>
      <c r="F56" s="11">
        <f>G56+H56</f>
        <v>1426256</v>
      </c>
      <c r="G56" s="11">
        <f>G57</f>
        <v>1359227</v>
      </c>
      <c r="H56" s="11">
        <f>H57</f>
        <v>67029</v>
      </c>
      <c r="I56" s="11">
        <f>I57</f>
        <v>23338</v>
      </c>
      <c r="J56" s="11">
        <f>J57</f>
        <v>0</v>
      </c>
      <c r="K56" s="11">
        <f>F56-I56-J56</f>
        <v>1402918</v>
      </c>
    </row>
    <row r="57" spans="1:11" s="6" customFormat="1" ht="21.6" x14ac:dyDescent="0.3">
      <c r="A57" s="10" t="s">
        <v>154</v>
      </c>
      <c r="B57" s="10" t="s">
        <v>161</v>
      </c>
      <c r="C57" s="10" t="s">
        <v>162</v>
      </c>
      <c r="D57" s="11">
        <v>83900</v>
      </c>
      <c r="E57" s="11">
        <v>83900</v>
      </c>
      <c r="F57" s="11">
        <f>G57+H57</f>
        <v>1426256</v>
      </c>
      <c r="G57" s="11">
        <v>1359227</v>
      </c>
      <c r="H57" s="11">
        <v>67029</v>
      </c>
      <c r="I57" s="11">
        <v>23338</v>
      </c>
      <c r="J57" s="11">
        <v>0</v>
      </c>
      <c r="K57" s="11">
        <f>F57-I57-J57</f>
        <v>1402918</v>
      </c>
    </row>
    <row r="58" spans="1:11" s="6" customFormat="1" ht="31.8" x14ac:dyDescent="0.3">
      <c r="A58" s="10" t="s">
        <v>252</v>
      </c>
      <c r="B58" s="10" t="s">
        <v>164</v>
      </c>
      <c r="C58" s="10" t="s">
        <v>165</v>
      </c>
      <c r="D58" s="11">
        <f>+D59</f>
        <v>5000</v>
      </c>
      <c r="E58" s="11">
        <f>+E59</f>
        <v>4000</v>
      </c>
      <c r="F58" s="11">
        <f>G58+H58</f>
        <v>9169</v>
      </c>
      <c r="G58" s="11">
        <f>+G59</f>
        <v>4555</v>
      </c>
      <c r="H58" s="11">
        <f>+H59</f>
        <v>4614</v>
      </c>
      <c r="I58" s="11">
        <f>+I59</f>
        <v>4614</v>
      </c>
      <c r="J58" s="11">
        <f>+J59</f>
        <v>0</v>
      </c>
      <c r="K58" s="11">
        <f>F58-I58-J58</f>
        <v>4555</v>
      </c>
    </row>
    <row r="59" spans="1:11" s="6" customFormat="1" x14ac:dyDescent="0.3">
      <c r="A59" s="10" t="s">
        <v>253</v>
      </c>
      <c r="B59" s="10" t="s">
        <v>167</v>
      </c>
      <c r="C59" s="10" t="s">
        <v>168</v>
      </c>
      <c r="D59" s="11">
        <v>5000</v>
      </c>
      <c r="E59" s="11">
        <v>4000</v>
      </c>
      <c r="F59" s="11">
        <f>G59+H59</f>
        <v>9169</v>
      </c>
      <c r="G59" s="11">
        <v>4555</v>
      </c>
      <c r="H59" s="11">
        <v>4614</v>
      </c>
      <c r="I59" s="11">
        <v>4614</v>
      </c>
      <c r="J59" s="11">
        <v>0</v>
      </c>
      <c r="K59" s="11">
        <f>F59-I59-J59</f>
        <v>4555</v>
      </c>
    </row>
    <row r="60" spans="1:11" s="6" customFormat="1" ht="21.6" x14ac:dyDescent="0.3">
      <c r="A60" s="10" t="s">
        <v>254</v>
      </c>
      <c r="B60" s="10" t="s">
        <v>170</v>
      </c>
      <c r="C60" s="10" t="s">
        <v>171</v>
      </c>
      <c r="D60" s="11">
        <f>D61+D62</f>
        <v>-1206900</v>
      </c>
      <c r="E60" s="11">
        <f>E61+E62</f>
        <v>-1181300</v>
      </c>
      <c r="F60" s="11">
        <f>G60+H60</f>
        <v>-748311</v>
      </c>
      <c r="G60" s="11">
        <f>G61+G62</f>
        <v>0</v>
      </c>
      <c r="H60" s="11">
        <f>H61+H62</f>
        <v>-748311</v>
      </c>
      <c r="I60" s="11">
        <f>I61+I62</f>
        <v>-748311</v>
      </c>
      <c r="J60" s="11">
        <f>J61+J62</f>
        <v>0</v>
      </c>
      <c r="K60" s="11">
        <f>F60-I60-J60</f>
        <v>0</v>
      </c>
    </row>
    <row r="61" spans="1:11" s="6" customFormat="1" x14ac:dyDescent="0.3">
      <c r="A61" s="10" t="s">
        <v>255</v>
      </c>
      <c r="B61" s="10" t="s">
        <v>173</v>
      </c>
      <c r="C61" s="10" t="s">
        <v>174</v>
      </c>
      <c r="D61" s="11">
        <v>15500</v>
      </c>
      <c r="E61" s="11">
        <v>15500</v>
      </c>
      <c r="F61" s="11">
        <f>G61+H61</f>
        <v>15407</v>
      </c>
      <c r="G61" s="11">
        <v>0</v>
      </c>
      <c r="H61" s="11">
        <v>15407</v>
      </c>
      <c r="I61" s="11">
        <v>15407</v>
      </c>
      <c r="J61" s="11">
        <v>0</v>
      </c>
      <c r="K61" s="11">
        <f>F61-I61-J61</f>
        <v>0</v>
      </c>
    </row>
    <row r="62" spans="1:11" s="6" customFormat="1" ht="31.8" x14ac:dyDescent="0.3">
      <c r="A62" s="10" t="s">
        <v>256</v>
      </c>
      <c r="B62" s="10" t="s">
        <v>176</v>
      </c>
      <c r="C62" s="10" t="s">
        <v>177</v>
      </c>
      <c r="D62" s="11">
        <v>-1222400</v>
      </c>
      <c r="E62" s="11">
        <v>-1196800</v>
      </c>
      <c r="F62" s="11">
        <f>G62+H62</f>
        <v>-763718</v>
      </c>
      <c r="G62" s="11">
        <v>0</v>
      </c>
      <c r="H62" s="11">
        <v>-763718</v>
      </c>
      <c r="I62" s="11">
        <v>-763718</v>
      </c>
      <c r="J62" s="11">
        <v>0</v>
      </c>
      <c r="K62" s="11">
        <f>F62-I62-J62</f>
        <v>0</v>
      </c>
    </row>
    <row r="63" spans="1:11" s="6" customFormat="1" x14ac:dyDescent="0.3">
      <c r="A63" s="10" t="s">
        <v>257</v>
      </c>
      <c r="B63" s="10" t="s">
        <v>191</v>
      </c>
      <c r="C63" s="10" t="s">
        <v>192</v>
      </c>
      <c r="D63" s="11">
        <f>D64</f>
        <v>482300</v>
      </c>
      <c r="E63" s="11">
        <f>E64</f>
        <v>451300</v>
      </c>
      <c r="F63" s="11">
        <f>G63+H63</f>
        <v>445769</v>
      </c>
      <c r="G63" s="11">
        <f>G64</f>
        <v>0</v>
      </c>
      <c r="H63" s="11">
        <f>H64</f>
        <v>445769</v>
      </c>
      <c r="I63" s="11">
        <f>I64</f>
        <v>445769</v>
      </c>
      <c r="J63" s="11">
        <f>J64</f>
        <v>0</v>
      </c>
      <c r="K63" s="11">
        <f>F63-I63-J63</f>
        <v>0</v>
      </c>
    </row>
    <row r="64" spans="1:11" s="6" customFormat="1" ht="21.6" x14ac:dyDescent="0.3">
      <c r="A64" s="10" t="s">
        <v>258</v>
      </c>
      <c r="B64" s="10" t="s">
        <v>194</v>
      </c>
      <c r="C64" s="10" t="s">
        <v>195</v>
      </c>
      <c r="D64" s="11">
        <f>D65</f>
        <v>482300</v>
      </c>
      <c r="E64" s="11">
        <f>E65</f>
        <v>451300</v>
      </c>
      <c r="F64" s="11">
        <f>G64+H64</f>
        <v>445769</v>
      </c>
      <c r="G64" s="11">
        <f>G65</f>
        <v>0</v>
      </c>
      <c r="H64" s="11">
        <f>H65</f>
        <v>445769</v>
      </c>
      <c r="I64" s="11">
        <f>I65</f>
        <v>445769</v>
      </c>
      <c r="J64" s="11">
        <f>J65</f>
        <v>0</v>
      </c>
      <c r="K64" s="11">
        <f>F64-I64-J64</f>
        <v>0</v>
      </c>
    </row>
    <row r="65" spans="1:12" s="6" customFormat="1" ht="82.8" x14ac:dyDescent="0.3">
      <c r="A65" s="10" t="s">
        <v>259</v>
      </c>
      <c r="B65" s="10" t="s">
        <v>197</v>
      </c>
      <c r="C65" s="10" t="s">
        <v>198</v>
      </c>
      <c r="D65" s="11">
        <f>+D66+D67+D68</f>
        <v>482300</v>
      </c>
      <c r="E65" s="11">
        <f>+E66+E67+E68</f>
        <v>451300</v>
      </c>
      <c r="F65" s="11">
        <f>G65+H65</f>
        <v>445769</v>
      </c>
      <c r="G65" s="11">
        <f>+G66+G67+G68</f>
        <v>0</v>
      </c>
      <c r="H65" s="11">
        <f>+H66+H67+H68</f>
        <v>445769</v>
      </c>
      <c r="I65" s="11">
        <f>+I66+I67+I68</f>
        <v>445769</v>
      </c>
      <c r="J65" s="11">
        <f>+J66+J67+J68</f>
        <v>0</v>
      </c>
      <c r="K65" s="11">
        <f>F65-I65-J65</f>
        <v>0</v>
      </c>
    </row>
    <row r="66" spans="1:12" s="6" customFormat="1" x14ac:dyDescent="0.3">
      <c r="A66" s="10" t="s">
        <v>260</v>
      </c>
      <c r="B66" s="10" t="s">
        <v>200</v>
      </c>
      <c r="C66" s="10" t="s">
        <v>201</v>
      </c>
      <c r="D66" s="11">
        <v>396000</v>
      </c>
      <c r="E66" s="11">
        <v>396000</v>
      </c>
      <c r="F66" s="11">
        <f>G66+H66</f>
        <v>396000</v>
      </c>
      <c r="G66" s="11">
        <v>0</v>
      </c>
      <c r="H66" s="11">
        <v>396000</v>
      </c>
      <c r="I66" s="11">
        <v>396000</v>
      </c>
      <c r="J66" s="11">
        <v>0</v>
      </c>
      <c r="K66" s="11">
        <f>F66-I66-J66</f>
        <v>0</v>
      </c>
    </row>
    <row r="67" spans="1:12" s="6" customFormat="1" ht="21.6" x14ac:dyDescent="0.3">
      <c r="A67" s="10" t="s">
        <v>261</v>
      </c>
      <c r="B67" s="10" t="s">
        <v>203</v>
      </c>
      <c r="C67" s="10" t="s">
        <v>204</v>
      </c>
      <c r="D67" s="11">
        <v>20000</v>
      </c>
      <c r="E67" s="11">
        <v>3000</v>
      </c>
      <c r="F67" s="11">
        <f>G67+H67</f>
        <v>2492</v>
      </c>
      <c r="G67" s="11">
        <v>0</v>
      </c>
      <c r="H67" s="11">
        <v>2492</v>
      </c>
      <c r="I67" s="11">
        <v>2492</v>
      </c>
      <c r="J67" s="11">
        <v>0</v>
      </c>
      <c r="K67" s="11">
        <f>F67-I67-J67</f>
        <v>0</v>
      </c>
    </row>
    <row r="68" spans="1:12" s="6" customFormat="1" ht="21.6" x14ac:dyDescent="0.3">
      <c r="A68" s="10" t="s">
        <v>262</v>
      </c>
      <c r="B68" s="10" t="s">
        <v>206</v>
      </c>
      <c r="C68" s="10" t="s">
        <v>207</v>
      </c>
      <c r="D68" s="11">
        <v>66300</v>
      </c>
      <c r="E68" s="11">
        <v>52300</v>
      </c>
      <c r="F68" s="11">
        <f>G68+H68</f>
        <v>47277</v>
      </c>
      <c r="G68" s="11">
        <v>0</v>
      </c>
      <c r="H68" s="11">
        <v>47277</v>
      </c>
      <c r="I68" s="11">
        <v>47277</v>
      </c>
      <c r="J68" s="11">
        <v>0</v>
      </c>
      <c r="K68" s="11">
        <f>F68-I68-J68</f>
        <v>0</v>
      </c>
    </row>
    <row r="69" spans="1:12" s="6" customFormat="1" x14ac:dyDescent="0.3">
      <c r="A69" s="10" t="s">
        <v>263</v>
      </c>
      <c r="B69" s="10" t="s">
        <v>218</v>
      </c>
      <c r="C69" s="10" t="s">
        <v>219</v>
      </c>
      <c r="D69" s="11">
        <f>D70</f>
        <v>0</v>
      </c>
      <c r="E69" s="11">
        <f>E70</f>
        <v>0</v>
      </c>
      <c r="F69" s="11">
        <f>G69+H69</f>
        <v>100</v>
      </c>
      <c r="G69" s="11">
        <f>G70</f>
        <v>0</v>
      </c>
      <c r="H69" s="11">
        <f>H70</f>
        <v>100</v>
      </c>
      <c r="I69" s="11">
        <f>I70</f>
        <v>100</v>
      </c>
      <c r="J69" s="11">
        <f>J70</f>
        <v>0</v>
      </c>
      <c r="K69" s="11">
        <f>F69-I69-J69</f>
        <v>0</v>
      </c>
    </row>
    <row r="70" spans="1:12" s="6" customFormat="1" ht="21.6" x14ac:dyDescent="0.3">
      <c r="A70" s="10" t="s">
        <v>264</v>
      </c>
      <c r="B70" s="10" t="s">
        <v>221</v>
      </c>
      <c r="C70" s="10" t="s">
        <v>222</v>
      </c>
      <c r="D70" s="11">
        <v>0</v>
      </c>
      <c r="E70" s="11">
        <v>0</v>
      </c>
      <c r="F70" s="11">
        <f>G70+H70</f>
        <v>100</v>
      </c>
      <c r="G70" s="11">
        <v>0</v>
      </c>
      <c r="H70" s="11">
        <v>100</v>
      </c>
      <c r="I70" s="11">
        <v>100</v>
      </c>
      <c r="J70" s="11">
        <v>0</v>
      </c>
      <c r="K70" s="11">
        <f>F70-I70-J70</f>
        <v>0</v>
      </c>
    </row>
    <row r="71" spans="1:12" s="6" customFormat="1" x14ac:dyDescent="0.3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3">
      <c r="A72" s="13" t="s">
        <v>232</v>
      </c>
      <c r="B72" s="13"/>
      <c r="C72" s="13"/>
      <c r="D72" s="13"/>
      <c r="E72" s="13" t="s">
        <v>234</v>
      </c>
      <c r="F72" s="13"/>
      <c r="G72" s="13"/>
      <c r="H72" s="13"/>
      <c r="I72" s="13" t="s">
        <v>235</v>
      </c>
      <c r="J72" s="13"/>
      <c r="K72" s="13"/>
      <c r="L72" s="13"/>
    </row>
    <row r="73" spans="1:12" x14ac:dyDescent="0.3">
      <c r="A73" s="3" t="s">
        <v>233</v>
      </c>
      <c r="B73" s="3"/>
      <c r="C73" s="3"/>
      <c r="D73" s="3"/>
      <c r="E73" s="3"/>
      <c r="F73" s="3"/>
      <c r="G73" s="3"/>
      <c r="H73" s="3"/>
      <c r="I73" s="3" t="s">
        <v>236</v>
      </c>
      <c r="J73" s="3"/>
      <c r="K73" s="3"/>
      <c r="L73" s="3"/>
    </row>
    <row r="143" spans="1:20" x14ac:dyDescent="0.3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1DF3-E4E4-49E1-A0D9-B81245AF73AC}">
  <dimension ref="A1:T5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265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266</v>
      </c>
      <c r="C11" s="10" t="s">
        <v>21</v>
      </c>
      <c r="D11" s="11">
        <f>D12+D17+D20+D26</f>
        <v>6944400</v>
      </c>
      <c r="E11" s="11">
        <f>E12+E17+E20+E26</f>
        <v>6918800</v>
      </c>
      <c r="F11" s="11">
        <f>G11+H11</f>
        <v>1038684</v>
      </c>
      <c r="G11" s="11">
        <f>G12+G17+G20+G26</f>
        <v>0</v>
      </c>
      <c r="H11" s="11">
        <f>H12+H17+H20+H26</f>
        <v>1038684</v>
      </c>
      <c r="I11" s="11">
        <f>I12+I17+I20+I26</f>
        <v>1038684</v>
      </c>
      <c r="J11" s="11">
        <f>J12+J17+J20+J26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1222400</v>
      </c>
      <c r="E12" s="11">
        <f>+E13</f>
        <v>1196800</v>
      </c>
      <c r="F12" s="11">
        <f>G12+H12</f>
        <v>763718</v>
      </c>
      <c r="G12" s="11">
        <f>+G13</f>
        <v>0</v>
      </c>
      <c r="H12" s="11">
        <f>+H13</f>
        <v>763718</v>
      </c>
      <c r="I12" s="11">
        <f>+I13</f>
        <v>763718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267</v>
      </c>
      <c r="B13" s="10" t="s">
        <v>131</v>
      </c>
      <c r="C13" s="10" t="s">
        <v>132</v>
      </c>
      <c r="D13" s="11">
        <f>+D14</f>
        <v>1222400</v>
      </c>
      <c r="E13" s="11">
        <f>+E14</f>
        <v>1196800</v>
      </c>
      <c r="F13" s="11">
        <f>G13+H13</f>
        <v>763718</v>
      </c>
      <c r="G13" s="11">
        <f>+G14</f>
        <v>0</v>
      </c>
      <c r="H13" s="11">
        <f>+H14</f>
        <v>763718</v>
      </c>
      <c r="I13" s="11">
        <f>+I14</f>
        <v>763718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239</v>
      </c>
      <c r="B14" s="10" t="s">
        <v>152</v>
      </c>
      <c r="C14" s="10" t="s">
        <v>153</v>
      </c>
      <c r="D14" s="11">
        <f>+D15</f>
        <v>1222400</v>
      </c>
      <c r="E14" s="11">
        <f>+E15</f>
        <v>1196800</v>
      </c>
      <c r="F14" s="11">
        <f>G14+H14</f>
        <v>763718</v>
      </c>
      <c r="G14" s="11">
        <f>+G15</f>
        <v>0</v>
      </c>
      <c r="H14" s="11">
        <f>+H15</f>
        <v>763718</v>
      </c>
      <c r="I14" s="11">
        <f>+I15</f>
        <v>763718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52</v>
      </c>
      <c r="B15" s="10" t="s">
        <v>170</v>
      </c>
      <c r="C15" s="10" t="s">
        <v>171</v>
      </c>
      <c r="D15" s="11">
        <f>+D16</f>
        <v>1222400</v>
      </c>
      <c r="E15" s="11">
        <f>+E16</f>
        <v>1196800</v>
      </c>
      <c r="F15" s="11">
        <f>G15+H15</f>
        <v>763718</v>
      </c>
      <c r="G15" s="11">
        <f>+G16</f>
        <v>0</v>
      </c>
      <c r="H15" s="11">
        <f>+H16</f>
        <v>763718</v>
      </c>
      <c r="I15" s="11">
        <f>+I16</f>
        <v>763718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268</v>
      </c>
      <c r="B16" s="10" t="s">
        <v>179</v>
      </c>
      <c r="C16" s="10" t="s">
        <v>180</v>
      </c>
      <c r="D16" s="11">
        <v>1222400</v>
      </c>
      <c r="E16" s="11">
        <v>1196800</v>
      </c>
      <c r="F16" s="11">
        <f>G16+H16</f>
        <v>763718</v>
      </c>
      <c r="G16" s="11">
        <v>0</v>
      </c>
      <c r="H16" s="11">
        <v>763718</v>
      </c>
      <c r="I16" s="11">
        <v>763718</v>
      </c>
      <c r="J16" s="11">
        <v>0</v>
      </c>
      <c r="K16" s="11">
        <f>F16-I16-J16</f>
        <v>0</v>
      </c>
    </row>
    <row r="17" spans="1:12" s="6" customFormat="1" x14ac:dyDescent="0.3">
      <c r="A17" s="10" t="s">
        <v>73</v>
      </c>
      <c r="B17" s="10" t="s">
        <v>182</v>
      </c>
      <c r="C17" s="10" t="s">
        <v>183</v>
      </c>
      <c r="D17" s="11">
        <f>D18</f>
        <v>0</v>
      </c>
      <c r="E17" s="11">
        <f>E18</f>
        <v>0</v>
      </c>
      <c r="F17" s="11">
        <f>G17+H17</f>
        <v>5309</v>
      </c>
      <c r="G17" s="11">
        <f>G18</f>
        <v>0</v>
      </c>
      <c r="H17" s="11">
        <f>H18</f>
        <v>5309</v>
      </c>
      <c r="I17" s="11">
        <f>I18</f>
        <v>5309</v>
      </c>
      <c r="J17" s="11">
        <f>J18</f>
        <v>0</v>
      </c>
      <c r="K17" s="11">
        <f>F17-I17-J17</f>
        <v>0</v>
      </c>
    </row>
    <row r="18" spans="1:12" s="6" customFormat="1" ht="31.8" x14ac:dyDescent="0.3">
      <c r="A18" s="10" t="s">
        <v>76</v>
      </c>
      <c r="B18" s="10" t="s">
        <v>185</v>
      </c>
      <c r="C18" s="10" t="s">
        <v>186</v>
      </c>
      <c r="D18" s="11">
        <f>+D19</f>
        <v>0</v>
      </c>
      <c r="E18" s="11">
        <f>+E19</f>
        <v>0</v>
      </c>
      <c r="F18" s="11">
        <f>G18+H18</f>
        <v>5309</v>
      </c>
      <c r="G18" s="11">
        <f>+G19</f>
        <v>0</v>
      </c>
      <c r="H18" s="11">
        <f>+H19</f>
        <v>5309</v>
      </c>
      <c r="I18" s="11">
        <f>+I19</f>
        <v>5309</v>
      </c>
      <c r="J18" s="11">
        <f>+J19</f>
        <v>0</v>
      </c>
      <c r="K18" s="11">
        <f>F18-I18-J18</f>
        <v>0</v>
      </c>
    </row>
    <row r="19" spans="1:12" s="6" customFormat="1" ht="21.6" x14ac:dyDescent="0.3">
      <c r="A19" s="10" t="s">
        <v>82</v>
      </c>
      <c r="B19" s="10" t="s">
        <v>188</v>
      </c>
      <c r="C19" s="10" t="s">
        <v>189</v>
      </c>
      <c r="D19" s="11">
        <v>0</v>
      </c>
      <c r="E19" s="11">
        <v>0</v>
      </c>
      <c r="F19" s="11">
        <f>G19+H19</f>
        <v>5309</v>
      </c>
      <c r="G19" s="11">
        <v>0</v>
      </c>
      <c r="H19" s="11">
        <v>5309</v>
      </c>
      <c r="I19" s="11">
        <v>5309</v>
      </c>
      <c r="J19" s="11">
        <v>0</v>
      </c>
      <c r="K19" s="11">
        <f>F19-I19-J19</f>
        <v>0</v>
      </c>
    </row>
    <row r="20" spans="1:12" s="6" customFormat="1" x14ac:dyDescent="0.3">
      <c r="A20" s="10" t="s">
        <v>243</v>
      </c>
      <c r="B20" s="10" t="s">
        <v>191</v>
      </c>
      <c r="C20" s="10" t="s">
        <v>192</v>
      </c>
      <c r="D20" s="11">
        <f>D21</f>
        <v>5631000</v>
      </c>
      <c r="E20" s="11">
        <f>E21</f>
        <v>5631000</v>
      </c>
      <c r="F20" s="11">
        <f>G20+H20</f>
        <v>269657</v>
      </c>
      <c r="G20" s="11">
        <f>G21</f>
        <v>0</v>
      </c>
      <c r="H20" s="11">
        <f>H21</f>
        <v>269657</v>
      </c>
      <c r="I20" s="11">
        <f>I21</f>
        <v>269657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97</v>
      </c>
      <c r="B21" s="10" t="s">
        <v>194</v>
      </c>
      <c r="C21" s="10" t="s">
        <v>195</v>
      </c>
      <c r="D21" s="11">
        <f>D22+D24</f>
        <v>5631000</v>
      </c>
      <c r="E21" s="11">
        <f>E22+E24</f>
        <v>5631000</v>
      </c>
      <c r="F21" s="11">
        <f>G21+H21</f>
        <v>269657</v>
      </c>
      <c r="G21" s="11">
        <f>G22+G24</f>
        <v>0</v>
      </c>
      <c r="H21" s="11">
        <f>H22+H24</f>
        <v>269657</v>
      </c>
      <c r="I21" s="11">
        <f>I22+I24</f>
        <v>269657</v>
      </c>
      <c r="J21" s="11">
        <f>J22+J24</f>
        <v>0</v>
      </c>
      <c r="K21" s="11">
        <f>F21-I21-J21</f>
        <v>0</v>
      </c>
    </row>
    <row r="22" spans="1:12" s="6" customFormat="1" ht="82.8" x14ac:dyDescent="0.3">
      <c r="A22" s="10" t="s">
        <v>100</v>
      </c>
      <c r="B22" s="10" t="s">
        <v>197</v>
      </c>
      <c r="C22" s="10" t="s">
        <v>198</v>
      </c>
      <c r="D22" s="11">
        <f>+D23</f>
        <v>5613500</v>
      </c>
      <c r="E22" s="11">
        <f>+E23</f>
        <v>5613500</v>
      </c>
      <c r="F22" s="11">
        <f>G22+H22</f>
        <v>269657</v>
      </c>
      <c r="G22" s="11">
        <f>+G23</f>
        <v>0</v>
      </c>
      <c r="H22" s="11">
        <f>+H23</f>
        <v>269657</v>
      </c>
      <c r="I22" s="11">
        <f>+I23</f>
        <v>269657</v>
      </c>
      <c r="J22" s="11">
        <f>+J23</f>
        <v>0</v>
      </c>
      <c r="K22" s="11">
        <f>F22-I22-J22</f>
        <v>0</v>
      </c>
    </row>
    <row r="23" spans="1:12" s="6" customFormat="1" x14ac:dyDescent="0.3">
      <c r="A23" s="10" t="s">
        <v>269</v>
      </c>
      <c r="B23" s="10" t="s">
        <v>209</v>
      </c>
      <c r="C23" s="10" t="s">
        <v>210</v>
      </c>
      <c r="D23" s="11">
        <v>5613500</v>
      </c>
      <c r="E23" s="11">
        <v>5613500</v>
      </c>
      <c r="F23" s="11">
        <f>G23+H23</f>
        <v>269657</v>
      </c>
      <c r="G23" s="11">
        <v>0</v>
      </c>
      <c r="H23" s="11">
        <v>269657</v>
      </c>
      <c r="I23" s="11">
        <v>269657</v>
      </c>
      <c r="J23" s="11">
        <v>0</v>
      </c>
      <c r="K23" s="11">
        <f>F23-I23-J23</f>
        <v>0</v>
      </c>
    </row>
    <row r="24" spans="1:12" s="6" customFormat="1" ht="31.8" x14ac:dyDescent="0.3">
      <c r="A24" s="10" t="s">
        <v>157</v>
      </c>
      <c r="B24" s="10" t="s">
        <v>212</v>
      </c>
      <c r="C24" s="10" t="s">
        <v>213</v>
      </c>
      <c r="D24" s="11">
        <f>+D25</f>
        <v>17500</v>
      </c>
      <c r="E24" s="11">
        <f>+E25</f>
        <v>17500</v>
      </c>
      <c r="F24" s="11">
        <f>G24+H24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0</v>
      </c>
    </row>
    <row r="25" spans="1:12" s="6" customFormat="1" ht="21.6" x14ac:dyDescent="0.3">
      <c r="A25" s="10" t="s">
        <v>270</v>
      </c>
      <c r="B25" s="10" t="s">
        <v>215</v>
      </c>
      <c r="C25" s="10" t="s">
        <v>216</v>
      </c>
      <c r="D25" s="11">
        <v>17500</v>
      </c>
      <c r="E25" s="11">
        <v>17500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2" s="6" customFormat="1" ht="31.8" x14ac:dyDescent="0.3">
      <c r="A26" s="10" t="s">
        <v>271</v>
      </c>
      <c r="B26" s="10" t="s">
        <v>224</v>
      </c>
      <c r="C26" s="10" t="s">
        <v>225</v>
      </c>
      <c r="D26" s="11">
        <f>+D27</f>
        <v>91000</v>
      </c>
      <c r="E26" s="11">
        <f>+E27</f>
        <v>91000</v>
      </c>
      <c r="F26" s="11">
        <f>G26+H26</f>
        <v>0</v>
      </c>
      <c r="G26" s="11">
        <f>+G27</f>
        <v>0</v>
      </c>
      <c r="H26" s="11">
        <f>+H27</f>
        <v>0</v>
      </c>
      <c r="I26" s="11">
        <f>+I27</f>
        <v>0</v>
      </c>
      <c r="J26" s="11">
        <f>+J27</f>
        <v>0</v>
      </c>
      <c r="K26" s="11">
        <f>F26-I26-J26</f>
        <v>0</v>
      </c>
    </row>
    <row r="27" spans="1:12" s="6" customFormat="1" ht="21.6" x14ac:dyDescent="0.3">
      <c r="A27" s="10" t="s">
        <v>272</v>
      </c>
      <c r="B27" s="10" t="s">
        <v>227</v>
      </c>
      <c r="C27" s="10" t="s">
        <v>228</v>
      </c>
      <c r="D27" s="11">
        <f>D28</f>
        <v>91000</v>
      </c>
      <c r="E27" s="11">
        <f>E28</f>
        <v>91000</v>
      </c>
      <c r="F27" s="11">
        <f>G27+H27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J28</f>
        <v>0</v>
      </c>
      <c r="K27" s="11">
        <f>F27-I27-J27</f>
        <v>0</v>
      </c>
    </row>
    <row r="28" spans="1:12" s="6" customFormat="1" ht="21.6" x14ac:dyDescent="0.3">
      <c r="A28" s="10" t="s">
        <v>273</v>
      </c>
      <c r="B28" s="10" t="s">
        <v>230</v>
      </c>
      <c r="C28" s="10" t="s">
        <v>231</v>
      </c>
      <c r="D28" s="11">
        <v>91000</v>
      </c>
      <c r="E28" s="11">
        <v>91000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2" s="6" customFormat="1" x14ac:dyDescent="0.3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3">
      <c r="A30" s="13" t="s">
        <v>232</v>
      </c>
      <c r="B30" s="13"/>
      <c r="C30" s="13"/>
      <c r="D30" s="13"/>
      <c r="E30" s="13" t="s">
        <v>234</v>
      </c>
      <c r="F30" s="13"/>
      <c r="G30" s="13"/>
      <c r="H30" s="13"/>
      <c r="I30" s="13" t="s">
        <v>235</v>
      </c>
      <c r="J30" s="13"/>
      <c r="K30" s="13"/>
      <c r="L30" s="13"/>
    </row>
    <row r="31" spans="1:12" x14ac:dyDescent="0.3">
      <c r="A31" s="3" t="s">
        <v>233</v>
      </c>
      <c r="B31" s="3"/>
      <c r="C31" s="3"/>
      <c r="D31" s="3"/>
      <c r="E31" s="3"/>
      <c r="F31" s="3"/>
      <c r="G31" s="3"/>
      <c r="H31" s="3"/>
      <c r="I31" s="3" t="s">
        <v>236</v>
      </c>
      <c r="J31" s="3"/>
      <c r="K31" s="3"/>
      <c r="L31" s="3"/>
    </row>
    <row r="59" spans="1:20" x14ac:dyDescent="0.3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A30:D30"/>
    <mergeCell ref="A31:D31"/>
    <mergeCell ref="E30:H30"/>
    <mergeCell ref="E31:H31"/>
    <mergeCell ref="I30:L30"/>
    <mergeCell ref="I31:L3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2020-11-11T06:05:34Z</dcterms:created>
  <dcterms:modified xsi:type="dcterms:W3CDTF">2020-11-11T06:05:42Z</dcterms:modified>
</cp:coreProperties>
</file>